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УТОЧНЕНИЕ БЮДЖЕТА  2014  года\очередное уточнение\на май 2014\"/>
    </mc:Choice>
  </mc:AlternateContent>
  <bookViews>
    <workbookView xWindow="360" yWindow="852" windowWidth="9276" windowHeight="2628"/>
  </bookViews>
  <sheets>
    <sheet name="Траснсферты 2011" sheetId="1" r:id="rId1"/>
  </sheets>
  <definedNames>
    <definedName name="_xlnm.Print_Area" localSheetId="0">'Траснсферты 2011'!$C$1:$AF$58</definedName>
  </definedNames>
  <calcPr calcId="152511"/>
</workbook>
</file>

<file path=xl/calcChain.xml><?xml version="1.0" encoding="utf-8"?>
<calcChain xmlns="http://schemas.openxmlformats.org/spreadsheetml/2006/main">
  <c r="AF47" i="1" l="1"/>
  <c r="AF58" i="1" l="1"/>
  <c r="AF52" i="1" l="1"/>
  <c r="AG52" i="1"/>
  <c r="AF15" i="1"/>
  <c r="AF12" i="1"/>
  <c r="AF10" i="1" s="1"/>
  <c r="AF7" i="1" s="1"/>
  <c r="AG15" i="1"/>
  <c r="AF14" i="1"/>
  <c r="AG14" i="1"/>
  <c r="AF38" i="1"/>
  <c r="AG38" i="1"/>
  <c r="AF37" i="1"/>
  <c r="AF42" i="1"/>
  <c r="AF44" i="1"/>
  <c r="AF17" i="1"/>
  <c r="AF35" i="1"/>
  <c r="AF33" i="1"/>
  <c r="AF26" i="1"/>
  <c r="AF22" i="1"/>
  <c r="AF113" i="1" l="1"/>
</calcChain>
</file>

<file path=xl/sharedStrings.xml><?xml version="1.0" encoding="utf-8"?>
<sst xmlns="http://schemas.openxmlformats.org/spreadsheetml/2006/main" count="102" uniqueCount="54">
  <si>
    <t>из них:</t>
  </si>
  <si>
    <t>тыс.руб.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</si>
  <si>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</si>
  <si>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</si>
  <si>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</si>
  <si>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</si>
  <si>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</si>
  <si>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-оплату труда работников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</si>
  <si>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области, на 2014 год</t>
  </si>
  <si>
    <t>Субвенции бюджетам муниципальных образований Московской области на социальную поддержку беременных женщин, кормящих матерей, детей в возрасте до трех лет,  а также детей-сирот и детей, оставшихся без попечения родителей, находящихся в лечебно-профилактических учреждениях, на 2014 год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</si>
  <si>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2014 год</t>
  </si>
  <si>
    <t>Субвенции бюджетам муниципальных образований Московской области на выплату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деятельность, на 2014 год</t>
  </si>
  <si>
    <t xml:space="preserve"> - на оплату труда работников, осуществляющих работу по обеспечению выплаты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</si>
  <si>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 xml:space="preserve"> -на оплату банковских и почтовых услуг по перечислению 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</si>
  <si>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2014 год</t>
  </si>
  <si>
    <t>Субвенции бюджетам муниципальных образований Московской области на организацию оказания медицинской помощи на территории муниципального образования, на 2014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</si>
  <si>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 на 2014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</si>
  <si>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выплату ежемесячной денежной компенсации педагогическим работникам в целях содействия их обеспечению книгоиздательской продукцией и периодическими изданиями, на 2014 год</t>
  </si>
  <si>
    <t>административно-управленческого, учебно-вспомогательного и обслуживающего персонала</t>
  </si>
  <si>
    <t>в том числе:</t>
  </si>
  <si>
    <t xml:space="preserve"> -приобретение учебников и учебных пособий, средств обучения, игр, игрушек</t>
  </si>
  <si>
    <t xml:space="preserve"> - оплату услуг по неограниченному широкополосному круглосуточному доступу к информационно-телекоммуникаци-онной сети "Интернет" муниципальных   общеобразователь-ных организаций, реализующих основные общеобразова-тельные программы в части обучения детей-инвалидов на дому с использованием дистанционных образовательных технологий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</si>
  <si>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2014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</si>
  <si>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2014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</si>
  <si>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2014 год</t>
  </si>
  <si>
    <t xml:space="preserve"> - оплату труда работников</t>
  </si>
  <si>
    <t>административно-управленческого, учебно-вспомогательного  персонала</t>
  </si>
  <si>
    <t xml:space="preserve"> - приобретение учебников и учебных пособий, средств обучения, игр, игрушек</t>
  </si>
  <si>
    <t xml:space="preserve">I. Субвенции, предоставляемые из бюджета Московской области бюджету города Лыткарино  на 2014 год - всего: 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</si>
  <si>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области, на 2014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</si>
  <si>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 в Московской области, имеющих государственную аккредитацию, на 2014 год</t>
  </si>
  <si>
    <t>педагогических работников, включая расходы на выплату ежемесячной денежной компенсации педагогическим работникам в целях содействия их обеспечению книгоиздатель-ской продукцией и периодическими изданиями</t>
  </si>
  <si>
    <t>педагогических работников и младших воспитателей</t>
  </si>
  <si>
    <t>Субвенции бюджетам муниципальных образований Московской области на обеспечение жилыми помещениями отдельных категорий ветеранов, предусмотренных частью 2 статьи 1 Закона Московской области № 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детей-инвалидов", на 2014 год</t>
  </si>
  <si>
    <t xml:space="preserve">Иные межбюджетные транcферты в форме дотаций, предоставляемые из бюджета Московской области бюджетам муниципальных образований Московской области, на 2014 год </t>
  </si>
  <si>
    <t xml:space="preserve"> - на выплату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</si>
  <si>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>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</si>
  <si>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 xml:space="preserve">III. Субсидии, предоставляемые из бюджета Московской области бюджету города Лыткарино  на 2014 год - всего:  </t>
  </si>
  <si>
    <t xml:space="preserve">II.Иные межбюджетные трансферты, предоставляемые из бюджета Московской области бюджету города Лыткарино  на 2014 год - всего:  </t>
  </si>
  <si>
    <t xml:space="preserve"> Межбюджетные трансферты, предоставляемые из бюджета Московской области бюджету города Лыткарино на 2014 год - всего:</t>
  </si>
  <si>
    <t>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</si>
  <si>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НАПРАВЛЕНИЕ РАСХОДОВАНИЯ СРЕДСТВ СУБВЕНЦИЙ, СУБСИДИЙ, ИНЫХ МЕЖБЮДЖЕТНЫХ ТРАНСФЕРТОВ, ПРЕДОСТАВЛЯЕМЫХ ИЗ БЮДЖЕТА МОСКОВСКОЙ ОБЛАСТИ БЮДЖЕТУ ГОРОДА ЛЫТКАРИНО НА 2014 ГОД</t>
  </si>
  <si>
    <t>(Приложение 17
к бюджету города Лыткарино на 2014 год)</t>
  </si>
  <si>
    <t>Субсидии из бюджета Московской области бюджетам муниципальных образований Московской области на капитальные вложения в объекты водоснабжения и водоотведения</t>
  </si>
  <si>
    <t>Субсидии  из бюджета Московской области бюджетам муниципальных образований Московской области на софинансирование мероприятий по проектированию и строительству физкультурно-оздоровительных комплексов с крытым катком на период 2014-2015 гг.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</si>
  <si>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капитального, текущего ремонта, ремонта и установке ограждений, ремонта кровель, замену оконных конструкций, выполнению противопожарных мероприятий в муниципальных общеобразовательных организациях  на 2014 год</t>
  </si>
  <si>
    <t>к  изменениям и дополнениям 
к бюджету города Лыткарино на 2014 год</t>
  </si>
  <si>
    <t>плюс 449</t>
  </si>
  <si>
    <t>плюс 5063,0</t>
  </si>
  <si>
    <t>Субсидии из бюджета Московской области бюджетам муниципальных образований Московской области на проектирование и строительство объектов дошкольного образования (г.Лыткарино, ул.Спортивная, д.3А, детское дошкольное учреждение на 140 мест (ПИР и строительство))</t>
  </si>
  <si>
    <t>Приложение 11</t>
  </si>
  <si>
    <t>Субсидии из бюджета Московской области бюджетам муниципальных образований Московской области на повышение заработной платы работников муниципальных учреждений в сферах образования, культуры, физической культуры и спорта с 1 мая 2014 года и с 1 сентября 2014 года.</t>
  </si>
  <si>
    <t xml:space="preserve"> 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2014 год -  Усадьба "Лыткарино": главный дом, г. Лыткарино (МУК МО  "Лыткаринский историко-краеведческий музей")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</si>
  <si>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2014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</si>
</sst>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9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2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6"/>
      <name val="Times New Roman Cyr"/>
      <family val="1"/>
      <charset val="204"/>
    </font>
    <font>
      <sz val="16"/>
      <name val="Arial Cyr"/>
      <charset val="204"/>
    </font>
    <font>
      <sz val="14"/>
      <name val="Times New Roman CE"/>
      <family val="1"/>
      <charset val="238"/>
    </font>
    <font>
      <b/>
      <sz val="14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i/>
      <sz val="13"/>
      <name val="Arial"/>
      <family val="2"/>
      <charset val="204"/>
    </font>
    <font>
      <b/>
      <sz val="13"/>
      <color indexed="60"/>
      <name val="Arial Cyr"/>
      <charset val="204"/>
    </font>
    <font>
      <b/>
      <sz val="13"/>
      <color indexed="30"/>
      <name val="Arial Cyr"/>
      <charset val="204"/>
    </font>
    <font>
      <b/>
      <sz val="14"/>
      <color rgb="FFFF0000"/>
      <name val="Arial Cyr"/>
      <charset val="204"/>
    </font>
    <font>
      <sz val="14"/>
      <color rgb="FFFF0000"/>
      <name val="Arial Cyr"/>
      <charset val="204"/>
    </font>
    <font>
      <sz val="13"/>
      <color rgb="FFFF0000"/>
      <name val="Arial Cyr"/>
      <charset val="204"/>
    </font>
    <font>
      <b/>
      <sz val="13"/>
      <color rgb="FFFF0000"/>
      <name val="Arial Cyr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/>
    <xf numFmtId="0" fontId="7" fillId="0" borderId="0" xfId="0" applyFont="1" applyAlignment="1" applyProtection="1">
      <alignment horizontal="center" vertical="center" wrapText="1"/>
    </xf>
    <xf numFmtId="0" fontId="9" fillId="0" borderId="0" xfId="0" applyFont="1" applyAlignment="1"/>
    <xf numFmtId="0" fontId="9" fillId="0" borderId="1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2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wrapText="1"/>
    </xf>
    <xf numFmtId="0" fontId="11" fillId="0" borderId="0" xfId="0" applyFont="1" applyBorder="1"/>
    <xf numFmtId="0" fontId="16" fillId="0" borderId="0" xfId="0" applyFont="1" applyBorder="1" applyAlignment="1">
      <alignment horizontal="center"/>
    </xf>
    <xf numFmtId="0" fontId="22" fillId="2" borderId="0" xfId="0" applyFont="1" applyFill="1" applyBorder="1"/>
    <xf numFmtId="0" fontId="15" fillId="0" borderId="0" xfId="0" applyFont="1" applyFill="1" applyBorder="1" applyAlignment="1">
      <alignment horizontal="left" vertical="center" indent="10"/>
    </xf>
    <xf numFmtId="0" fontId="10" fillId="0" borderId="0" xfId="0" applyFont="1" applyFill="1" applyBorder="1" applyAlignment="1">
      <alignment horizontal="left" vertical="center" wrapText="1"/>
    </xf>
    <xf numFmtId="0" fontId="24" fillId="0" borderId="0" xfId="0" applyFont="1" applyBorder="1"/>
    <xf numFmtId="0" fontId="8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164" fontId="21" fillId="2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1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4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26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8" fillId="0" borderId="0" xfId="0" applyNumberFormat="1" applyFont="1"/>
    <xf numFmtId="164" fontId="15" fillId="0" borderId="2" xfId="0" applyNumberFormat="1" applyFont="1" applyBorder="1" applyAlignment="1">
      <alignment horizontal="center" vertical="center"/>
    </xf>
    <xf numFmtId="0" fontId="27" fillId="0" borderId="0" xfId="0" applyFont="1" applyAlignment="1">
      <alignment horizontal="right" wrapText="1"/>
    </xf>
    <xf numFmtId="164" fontId="30" fillId="0" borderId="1" xfId="0" applyNumberFormat="1" applyFont="1" applyBorder="1" applyAlignment="1">
      <alignment horizontal="center" vertical="center" wrapText="1"/>
    </xf>
    <xf numFmtId="0" fontId="27" fillId="0" borderId="0" xfId="0" applyFont="1"/>
    <xf numFmtId="0" fontId="31" fillId="0" borderId="0" xfId="0" applyFont="1" applyAlignment="1">
      <alignment horizontal="center" wrapText="1"/>
    </xf>
    <xf numFmtId="0" fontId="32" fillId="2" borderId="3" xfId="0" applyFont="1" applyFill="1" applyBorder="1" applyAlignment="1">
      <alignment horizontal="center"/>
    </xf>
    <xf numFmtId="0" fontId="33" fillId="0" borderId="0" xfId="0" applyFont="1" applyBorder="1"/>
    <xf numFmtId="0" fontId="27" fillId="0" borderId="0" xfId="0" applyFont="1" applyBorder="1"/>
    <xf numFmtId="0" fontId="34" fillId="0" borderId="0" xfId="0" applyFont="1"/>
    <xf numFmtId="0" fontId="35" fillId="0" borderId="0" xfId="0" applyFont="1" applyAlignment="1">
      <alignment horizontal="center" wrapText="1"/>
    </xf>
    <xf numFmtId="0" fontId="35" fillId="0" borderId="0" xfId="0" applyFont="1" applyBorder="1" applyAlignment="1">
      <alignment horizontal="center"/>
    </xf>
    <xf numFmtId="164" fontId="35" fillId="0" borderId="4" xfId="0" applyNumberFormat="1" applyFont="1" applyBorder="1" applyAlignment="1">
      <alignment horizontal="center" vertical="center"/>
    </xf>
    <xf numFmtId="0" fontId="34" fillId="0" borderId="0" xfId="0" applyFont="1" applyBorder="1"/>
    <xf numFmtId="0" fontId="35" fillId="0" borderId="1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34" fillId="0" borderId="0" xfId="0" applyFont="1" applyBorder="1" applyAlignment="1"/>
    <xf numFmtId="164" fontId="35" fillId="0" borderId="5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0" fontId="34" fillId="0" borderId="3" xfId="0" applyFont="1" applyBorder="1"/>
    <xf numFmtId="0" fontId="34" fillId="0" borderId="1" xfId="0" applyFont="1" applyBorder="1"/>
    <xf numFmtId="0" fontId="35" fillId="0" borderId="0" xfId="0" applyFont="1" applyBorder="1" applyAlignment="1">
      <alignment vertical="center"/>
    </xf>
    <xf numFmtId="164" fontId="35" fillId="0" borderId="6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right" wrapText="1"/>
    </xf>
    <xf numFmtId="0" fontId="39" fillId="0" borderId="0" xfId="0" applyFont="1" applyAlignment="1">
      <alignment horizontal="center" wrapText="1"/>
    </xf>
    <xf numFmtId="0" fontId="35" fillId="0" borderId="7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9" fillId="0" borderId="0" xfId="0" applyFont="1" applyBorder="1" applyAlignment="1">
      <alignment horizontal="center"/>
    </xf>
    <xf numFmtId="0" fontId="40" fillId="0" borderId="8" xfId="0" applyFont="1" applyBorder="1" applyAlignment="1">
      <alignment horizontal="left" vertical="center" wrapText="1"/>
    </xf>
    <xf numFmtId="164" fontId="34" fillId="0" borderId="9" xfId="0" applyNumberFormat="1" applyFont="1" applyBorder="1" applyAlignment="1">
      <alignment horizontal="center" vertical="center"/>
    </xf>
    <xf numFmtId="164" fontId="34" fillId="0" borderId="10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4" fontId="40" fillId="0" borderId="10" xfId="0" applyNumberFormat="1" applyFont="1" applyBorder="1" applyAlignment="1">
      <alignment horizontal="center" vertical="center"/>
    </xf>
    <xf numFmtId="0" fontId="34" fillId="0" borderId="11" xfId="0" applyFont="1" applyBorder="1"/>
    <xf numFmtId="0" fontId="40" fillId="0" borderId="12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49" fontId="34" fillId="0" borderId="0" xfId="0" applyNumberFormat="1" applyFont="1" applyBorder="1" applyAlignment="1">
      <alignment horizontal="left" vertical="center"/>
    </xf>
    <xf numFmtId="0" fontId="40" fillId="0" borderId="14" xfId="0" applyFont="1" applyBorder="1" applyAlignment="1">
      <alignment horizontal="left" vertical="center" wrapText="1"/>
    </xf>
    <xf numFmtId="0" fontId="40" fillId="0" borderId="15" xfId="0" applyFont="1" applyBorder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37" fillId="0" borderId="0" xfId="0" applyFont="1"/>
    <xf numFmtId="0" fontId="37" fillId="2" borderId="0" xfId="0" applyFont="1" applyFill="1" applyBorder="1"/>
    <xf numFmtId="0" fontId="38" fillId="0" borderId="0" xfId="0" applyFont="1" applyBorder="1" applyAlignment="1">
      <alignment horizontal="center" vertical="center" wrapText="1"/>
    </xf>
    <xf numFmtId="0" fontId="37" fillId="0" borderId="0" xfId="0" applyFont="1" applyAlignment="1"/>
    <xf numFmtId="0" fontId="35" fillId="0" borderId="0" xfId="0" applyFont="1" applyBorder="1" applyAlignment="1">
      <alignment horizontal="center" vertical="center" wrapText="1"/>
    </xf>
    <xf numFmtId="0" fontId="34" fillId="0" borderId="0" xfId="0" applyFont="1" applyAlignment="1"/>
    <xf numFmtId="0" fontId="37" fillId="2" borderId="0" xfId="0" applyFont="1" applyFill="1"/>
    <xf numFmtId="0" fontId="37" fillId="0" borderId="1" xfId="0" applyFont="1" applyBorder="1"/>
    <xf numFmtId="0" fontId="37" fillId="0" borderId="0" xfId="0" applyFont="1" applyBorder="1"/>
    <xf numFmtId="0" fontId="35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vertical="center"/>
    </xf>
    <xf numFmtId="164" fontId="38" fillId="2" borderId="9" xfId="0" applyNumberFormat="1" applyFont="1" applyFill="1" applyBorder="1" applyAlignment="1">
      <alignment horizontal="center" vertical="center"/>
    </xf>
    <xf numFmtId="164" fontId="40" fillId="0" borderId="4" xfId="0" applyNumberFormat="1" applyFont="1" applyBorder="1" applyAlignment="1">
      <alignment horizontal="center" vertical="center"/>
    </xf>
    <xf numFmtId="164" fontId="35" fillId="0" borderId="9" xfId="0" applyNumberFormat="1" applyFont="1" applyBorder="1" applyAlignment="1">
      <alignment horizontal="center" vertical="center"/>
    </xf>
    <xf numFmtId="164" fontId="35" fillId="0" borderId="9" xfId="0" applyNumberFormat="1" applyFont="1" applyFill="1" applyBorder="1" applyAlignment="1">
      <alignment horizontal="center" vertical="center"/>
    </xf>
    <xf numFmtId="164" fontId="40" fillId="0" borderId="10" xfId="0" applyNumberFormat="1" applyFont="1" applyFill="1" applyBorder="1" applyAlignment="1">
      <alignment horizontal="center" vertical="center"/>
    </xf>
    <xf numFmtId="164" fontId="40" fillId="0" borderId="19" xfId="0" applyNumberFormat="1" applyFont="1" applyBorder="1" applyAlignment="1">
      <alignment horizontal="center" vertical="center"/>
    </xf>
    <xf numFmtId="164" fontId="40" fillId="0" borderId="18" xfId="0" applyNumberFormat="1" applyFont="1" applyBorder="1" applyAlignment="1">
      <alignment horizontal="center" vertical="center"/>
    </xf>
    <xf numFmtId="164" fontId="35" fillId="0" borderId="2" xfId="0" applyNumberFormat="1" applyFont="1" applyBorder="1" applyAlignment="1">
      <alignment horizontal="center" vertical="center"/>
    </xf>
    <xf numFmtId="164" fontId="35" fillId="0" borderId="20" xfId="0" applyNumberFormat="1" applyFont="1" applyBorder="1" applyAlignment="1">
      <alignment horizontal="center" vertical="center"/>
    </xf>
    <xf numFmtId="164" fontId="38" fillId="2" borderId="6" xfId="0" applyNumberFormat="1" applyFont="1" applyFill="1" applyBorder="1" applyAlignment="1">
      <alignment horizontal="center" vertical="center"/>
    </xf>
    <xf numFmtId="2" fontId="35" fillId="0" borderId="6" xfId="0" applyNumberFormat="1" applyFont="1" applyFill="1" applyBorder="1" applyAlignment="1">
      <alignment horizontal="center" vertical="center"/>
    </xf>
    <xf numFmtId="0" fontId="28" fillId="0" borderId="0" xfId="0" applyFont="1" applyAlignment="1" applyProtection="1">
      <alignment horizontal="center" vertical="center" wrapText="1"/>
    </xf>
    <xf numFmtId="0" fontId="29" fillId="0" borderId="0" xfId="0" applyFont="1" applyAlignment="1"/>
    <xf numFmtId="0" fontId="35" fillId="0" borderId="7" xfId="0" applyFont="1" applyBorder="1" applyAlignment="1">
      <alignment horizontal="left" vertical="center" wrapText="1"/>
    </xf>
    <xf numFmtId="0" fontId="34" fillId="0" borderId="8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40" fillId="0" borderId="16" xfId="0" applyFont="1" applyBorder="1" applyAlignment="1">
      <alignment horizontal="left" vertical="center" wrapText="1"/>
    </xf>
    <xf numFmtId="0" fontId="34" fillId="0" borderId="17" xfId="0" applyFont="1" applyBorder="1" applyAlignment="1">
      <alignment vertical="center"/>
    </xf>
    <xf numFmtId="0" fontId="34" fillId="0" borderId="21" xfId="0" applyFont="1" applyBorder="1" applyAlignment="1">
      <alignment vertical="center"/>
    </xf>
    <xf numFmtId="0" fontId="35" fillId="0" borderId="8" xfId="0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40" fillId="0" borderId="14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40" fillId="0" borderId="8" xfId="0" applyFont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5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vertical="center"/>
    </xf>
    <xf numFmtId="0" fontId="34" fillId="0" borderId="26" xfId="0" applyFont="1" applyBorder="1" applyAlignment="1">
      <alignment vertical="center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40" fillId="0" borderId="14" xfId="0" applyFont="1" applyBorder="1" applyAlignment="1">
      <alignment horizontal="left" vertical="center"/>
    </xf>
    <xf numFmtId="0" fontId="34" fillId="0" borderId="15" xfId="0" applyFont="1" applyBorder="1" applyAlignment="1">
      <alignment vertical="center"/>
    </xf>
    <xf numFmtId="0" fontId="34" fillId="0" borderId="23" xfId="0" applyFont="1" applyBorder="1" applyAlignment="1">
      <alignment vertical="center"/>
    </xf>
    <xf numFmtId="0" fontId="40" fillId="0" borderId="16" xfId="0" applyFont="1" applyBorder="1" applyAlignment="1">
      <alignment horizontal="left" vertical="center"/>
    </xf>
    <xf numFmtId="0" fontId="40" fillId="0" borderId="14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4" fillId="0" borderId="7" xfId="0" applyFont="1" applyBorder="1" applyAlignment="1">
      <alignment horizontal="center" vertical="center"/>
    </xf>
    <xf numFmtId="0" fontId="34" fillId="0" borderId="8" xfId="0" applyFont="1" applyBorder="1"/>
    <xf numFmtId="0" fontId="34" fillId="0" borderId="22" xfId="0" applyFont="1" applyBorder="1"/>
    <xf numFmtId="0" fontId="35" fillId="0" borderId="7" xfId="0" applyFont="1" applyFill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6" fillId="2" borderId="7" xfId="0" applyFont="1" applyFill="1" applyBorder="1" applyAlignment="1" applyProtection="1">
      <alignment horizontal="center" vertical="center" wrapText="1"/>
    </xf>
    <xf numFmtId="0" fontId="37" fillId="2" borderId="8" xfId="0" applyFont="1" applyFill="1" applyBorder="1"/>
    <xf numFmtId="0" fontId="37" fillId="2" borderId="22" xfId="0" applyFont="1" applyFill="1" applyBorder="1"/>
    <xf numFmtId="0" fontId="40" fillId="0" borderId="22" xfId="0" applyFont="1" applyBorder="1" applyAlignment="1">
      <alignment horizontal="left" vertical="center" wrapText="1"/>
    </xf>
    <xf numFmtId="0" fontId="41" fillId="0" borderId="8" xfId="0" applyFont="1" applyFill="1" applyBorder="1" applyAlignment="1">
      <alignment horizontal="center" vertical="center" wrapText="1"/>
    </xf>
    <xf numFmtId="0" fontId="34" fillId="0" borderId="8" xfId="0" applyFont="1" applyBorder="1" applyAlignment="1">
      <alignment vertical="center" wrapText="1"/>
    </xf>
    <xf numFmtId="0" fontId="34" fillId="0" borderId="22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1" fillId="0" borderId="0" xfId="0" applyFont="1" applyBorder="1"/>
    <xf numFmtId="0" fontId="15" fillId="0" borderId="0" xfId="0" applyFont="1" applyFill="1" applyBorder="1" applyAlignment="1">
      <alignment horizontal="left" vertical="center" indent="10"/>
    </xf>
    <xf numFmtId="0" fontId="40" fillId="0" borderId="15" xfId="0" applyFont="1" applyBorder="1" applyAlignment="1">
      <alignment horizontal="center" vertical="center"/>
    </xf>
    <xf numFmtId="0" fontId="40" fillId="0" borderId="27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5" fillId="0" borderId="28" xfId="0" applyFont="1" applyBorder="1" applyAlignment="1">
      <alignment horizontal="left" vertical="center" wrapText="1"/>
    </xf>
    <xf numFmtId="0" fontId="34" fillId="0" borderId="29" xfId="0" applyFont="1" applyBorder="1" applyAlignment="1">
      <alignment vertical="center"/>
    </xf>
    <xf numFmtId="0" fontId="34" fillId="0" borderId="3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0" fillId="0" borderId="8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38" fillId="2" borderId="34" xfId="0" applyFont="1" applyFill="1" applyBorder="1" applyAlignment="1">
      <alignment horizontal="center" vertical="center" wrapText="1"/>
    </xf>
    <xf numFmtId="0" fontId="37" fillId="2" borderId="35" xfId="0" applyFont="1" applyFill="1" applyBorder="1" applyAlignment="1">
      <alignment horizontal="center" wrapText="1"/>
    </xf>
    <xf numFmtId="0" fontId="37" fillId="2" borderId="36" xfId="0" applyFont="1" applyFill="1" applyBorder="1" applyAlignment="1">
      <alignment horizontal="center" wrapText="1"/>
    </xf>
    <xf numFmtId="0" fontId="33" fillId="0" borderId="7" xfId="0" applyFont="1" applyFill="1" applyBorder="1" applyAlignment="1">
      <alignment horizontal="left"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 wrapText="1"/>
    </xf>
    <xf numFmtId="0" fontId="34" fillId="0" borderId="8" xfId="0" applyFont="1" applyBorder="1" applyAlignment="1">
      <alignment horizontal="left" wrapText="1"/>
    </xf>
    <xf numFmtId="0" fontId="34" fillId="0" borderId="22" xfId="0" applyFont="1" applyBorder="1" applyAlignment="1">
      <alignment horizontal="left" wrapText="1"/>
    </xf>
    <xf numFmtId="0" fontId="40" fillId="0" borderId="24" xfId="0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34" fillId="0" borderId="26" xfId="0" applyFont="1" applyBorder="1" applyAlignment="1">
      <alignment horizontal="center" vertical="center"/>
    </xf>
    <xf numFmtId="0" fontId="40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/>
    </xf>
    <xf numFmtId="0" fontId="34" fillId="0" borderId="31" xfId="0" applyFont="1" applyBorder="1" applyAlignment="1">
      <alignment vertical="center"/>
    </xf>
    <xf numFmtId="0" fontId="19" fillId="2" borderId="0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4" fillId="0" borderId="0" xfId="0" applyFont="1" applyBorder="1" applyAlignment="1">
      <alignment horizontal="left"/>
    </xf>
    <xf numFmtId="0" fontId="40" fillId="0" borderId="15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5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35" fillId="0" borderId="7" xfId="0" applyNumberFormat="1" applyFont="1" applyBorder="1" applyAlignment="1">
      <alignment horizontal="left" vertical="center" wrapText="1"/>
    </xf>
    <xf numFmtId="0" fontId="34" fillId="0" borderId="8" xfId="0" applyNumberFormat="1" applyFont="1" applyBorder="1" applyAlignment="1">
      <alignment horizontal="left" vertical="center"/>
    </xf>
    <xf numFmtId="0" fontId="34" fillId="0" borderId="22" xfId="0" applyNumberFormat="1" applyFont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5" fillId="0" borderId="0" xfId="0" applyFont="1" applyBorder="1"/>
    <xf numFmtId="0" fontId="37" fillId="2" borderId="8" xfId="0" applyFont="1" applyFill="1" applyBorder="1" applyAlignment="1">
      <alignment wrapText="1"/>
    </xf>
    <xf numFmtId="0" fontId="37" fillId="2" borderId="22" xfId="0" applyFont="1" applyFill="1" applyBorder="1" applyAlignment="1">
      <alignment wrapText="1"/>
    </xf>
    <xf numFmtId="0" fontId="0" fillId="0" borderId="8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35" fillId="0" borderId="32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40" fillId="0" borderId="17" xfId="0" applyFont="1" applyBorder="1" applyAlignment="1">
      <alignment horizontal="left" vertical="center" wrapText="1"/>
    </xf>
    <xf numFmtId="0" fontId="34" fillId="0" borderId="33" xfId="0" applyFont="1" applyBorder="1" applyAlignment="1">
      <alignment vertical="center"/>
    </xf>
    <xf numFmtId="0" fontId="40" fillId="0" borderId="27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0" fontId="35" fillId="0" borderId="8" xfId="0" applyFont="1" applyBorder="1" applyAlignment="1">
      <alignment horizontal="left"/>
    </xf>
    <xf numFmtId="0" fontId="35" fillId="0" borderId="22" xfId="0" applyFont="1" applyBorder="1" applyAlignment="1">
      <alignment horizontal="left"/>
    </xf>
    <xf numFmtId="0" fontId="44" fillId="0" borderId="7" xfId="0" applyFont="1" applyFill="1" applyBorder="1" applyAlignment="1">
      <alignment horizontal="left" vertical="center" wrapText="1"/>
    </xf>
    <xf numFmtId="0" fontId="45" fillId="0" borderId="8" xfId="0" applyFont="1" applyBorder="1" applyAlignment="1">
      <alignment horizontal="left" vertical="center" wrapText="1"/>
    </xf>
    <xf numFmtId="0" fontId="45" fillId="0" borderId="22" xfId="0" applyFont="1" applyBorder="1" applyAlignment="1">
      <alignment horizontal="left" vertical="center" wrapText="1"/>
    </xf>
    <xf numFmtId="0" fontId="46" fillId="0" borderId="0" xfId="0" applyFont="1" applyBorder="1"/>
    <xf numFmtId="2" fontId="47" fillId="0" borderId="6" xfId="0" applyNumberFormat="1" applyFont="1" applyFill="1" applyBorder="1" applyAlignment="1">
      <alignment horizontal="center" vertical="center"/>
    </xf>
    <xf numFmtId="0" fontId="48" fillId="0" borderId="8" xfId="0" applyFont="1" applyBorder="1" applyAlignment="1">
      <alignment horizontal="left" vertical="center" wrapText="1"/>
    </xf>
    <xf numFmtId="0" fontId="48" fillId="0" borderId="2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13"/>
  <sheetViews>
    <sheetView tabSelected="1" view="pageBreakPreview" topLeftCell="C43" zoomScale="50" zoomScaleNormal="50" zoomScaleSheetLayoutView="50" workbookViewId="0">
      <selection activeCell="AF48" sqref="AF48"/>
    </sheetView>
  </sheetViews>
  <sheetFormatPr defaultColWidth="9.88671875" defaultRowHeight="13.2" x14ac:dyDescent="0.25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26.33203125" customWidth="1"/>
    <col min="27" max="27" width="38.109375" customWidth="1"/>
    <col min="28" max="28" width="50.6640625" customWidth="1"/>
    <col min="29" max="29" width="49.5546875" customWidth="1"/>
    <col min="30" max="30" width="54.88671875" customWidth="1"/>
    <col min="31" max="31" width="0.6640625" hidden="1" customWidth="1"/>
    <col min="32" max="32" width="16.88671875" style="39" customWidth="1"/>
    <col min="33" max="33" width="31.66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2:45" ht="28.8" customHeight="1" x14ac:dyDescent="0.3">
      <c r="AD1" s="64" t="s">
        <v>50</v>
      </c>
    </row>
    <row r="2" spans="2:45" ht="34.200000000000003" customHeight="1" x14ac:dyDescent="0.3">
      <c r="AD2" s="65" t="s">
        <v>46</v>
      </c>
    </row>
    <row r="3" spans="2:45" s="3" customFormat="1" ht="52.2" customHeight="1" x14ac:dyDescent="0.4">
      <c r="C3" s="5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65" t="s">
        <v>42</v>
      </c>
      <c r="AE3" s="14"/>
      <c r="AF3" s="27"/>
      <c r="AG3" s="2"/>
      <c r="AH3" s="2"/>
      <c r="AI3" s="2"/>
      <c r="AJ3" s="2"/>
      <c r="AK3" s="2"/>
      <c r="AL3" s="4"/>
      <c r="AM3" s="4"/>
      <c r="AN3" s="4"/>
      <c r="AO3" s="4"/>
      <c r="AP3" s="4"/>
      <c r="AQ3" s="4"/>
      <c r="AR3" s="4"/>
      <c r="AS3" s="4"/>
    </row>
    <row r="4" spans="2:45" s="3" customFormat="1" ht="45" customHeight="1" x14ac:dyDescent="0.4">
      <c r="C4" s="5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42"/>
      <c r="AE4" s="14"/>
      <c r="AF4" s="27"/>
      <c r="AG4" s="2"/>
      <c r="AH4" s="2"/>
      <c r="AI4" s="2"/>
      <c r="AJ4" s="2"/>
      <c r="AK4" s="2"/>
      <c r="AL4" s="4"/>
      <c r="AM4" s="4"/>
      <c r="AN4" s="4"/>
      <c r="AO4" s="4"/>
      <c r="AP4" s="4"/>
      <c r="AQ4" s="4"/>
      <c r="AR4" s="4"/>
      <c r="AS4" s="4"/>
    </row>
    <row r="5" spans="2:45" s="3" customFormat="1" ht="61.2" customHeight="1" x14ac:dyDescent="0.35">
      <c r="C5" s="105" t="s">
        <v>41</v>
      </c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2"/>
      <c r="AH5" s="2"/>
      <c r="AI5" s="2"/>
      <c r="AJ5" s="2"/>
      <c r="AK5" s="2"/>
      <c r="AL5" s="4"/>
      <c r="AM5" s="4"/>
      <c r="AN5" s="4"/>
      <c r="AO5" s="4"/>
      <c r="AP5" s="4"/>
      <c r="AQ5" s="4"/>
      <c r="AR5" s="4"/>
      <c r="AS5" s="4"/>
    </row>
    <row r="6" spans="2:45" s="3" customFormat="1" ht="20.399999999999999" customHeight="1" thickBot="1" x14ac:dyDescent="0.6">
      <c r="C6" s="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  <c r="AE6" s="11"/>
      <c r="AF6" s="43" t="s">
        <v>1</v>
      </c>
      <c r="AG6" s="131"/>
      <c r="AH6" s="132"/>
      <c r="AI6" s="2"/>
      <c r="AJ6" s="2"/>
      <c r="AK6" s="2"/>
      <c r="AL6" s="4"/>
      <c r="AM6" s="4"/>
      <c r="AN6" s="4"/>
      <c r="AO6" s="4"/>
      <c r="AP6" s="4"/>
      <c r="AQ6" s="4"/>
      <c r="AR6" s="4"/>
      <c r="AS6" s="4"/>
    </row>
    <row r="7" spans="2:45" s="44" customFormat="1" ht="43.2" customHeight="1" thickBot="1" x14ac:dyDescent="0.35">
      <c r="B7" s="45"/>
      <c r="C7" s="139" t="s">
        <v>28</v>
      </c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1"/>
      <c r="AE7" s="46"/>
      <c r="AF7" s="94">
        <f>AF9+AF10+AF17+AF18+AF19+AF20+AF21+AF22+AF26+AF33+AF41+AF42+AF43+AF32</f>
        <v>544219.19999999995</v>
      </c>
      <c r="AG7" s="47"/>
      <c r="AH7" s="48"/>
      <c r="AI7" s="48"/>
      <c r="AJ7" s="48"/>
      <c r="AK7" s="48"/>
    </row>
    <row r="8" spans="2:45" s="49" customFormat="1" ht="23.4" customHeight="1" thickBot="1" x14ac:dyDescent="0.35">
      <c r="B8" s="50"/>
      <c r="C8" s="133" t="s">
        <v>0</v>
      </c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5"/>
      <c r="AE8" s="51"/>
      <c r="AF8" s="71"/>
      <c r="AG8" s="53"/>
      <c r="AH8" s="53"/>
      <c r="AI8" s="53"/>
      <c r="AJ8" s="53"/>
      <c r="AK8" s="53"/>
    </row>
    <row r="9" spans="2:45" s="49" customFormat="1" ht="62.4" customHeight="1" thickBot="1" x14ac:dyDescent="0.35">
      <c r="B9" s="50"/>
      <c r="C9" s="107" t="s">
        <v>10</v>
      </c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8"/>
      <c r="AE9" s="51"/>
      <c r="AF9" s="52">
        <v>14540</v>
      </c>
      <c r="AG9" s="53"/>
      <c r="AH9" s="53"/>
      <c r="AI9" s="53"/>
      <c r="AJ9" s="53"/>
      <c r="AK9" s="53"/>
    </row>
    <row r="10" spans="2:45" s="49" customFormat="1" ht="69.599999999999994" customHeight="1" thickBot="1" x14ac:dyDescent="0.35">
      <c r="B10" s="50"/>
      <c r="C10" s="107" t="s">
        <v>24</v>
      </c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20"/>
      <c r="AE10" s="51"/>
      <c r="AF10" s="52">
        <f>AF12+AF16</f>
        <v>180335</v>
      </c>
      <c r="AG10" s="93"/>
      <c r="AH10" s="53"/>
      <c r="AI10" s="53"/>
      <c r="AJ10" s="53"/>
      <c r="AK10" s="53"/>
    </row>
    <row r="11" spans="2:45" s="49" customFormat="1" ht="25.8" customHeight="1" thickBot="1" x14ac:dyDescent="0.35">
      <c r="B11" s="50"/>
      <c r="C11" s="115" t="s">
        <v>2</v>
      </c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7"/>
      <c r="AE11" s="51"/>
      <c r="AF11" s="52"/>
      <c r="AG11" s="93"/>
      <c r="AH11" s="53"/>
      <c r="AI11" s="53"/>
      <c r="AJ11" s="53"/>
      <c r="AK11" s="53"/>
    </row>
    <row r="12" spans="2:45" s="49" customFormat="1" ht="28.2" customHeight="1" thickBot="1" x14ac:dyDescent="0.35">
      <c r="B12" s="66"/>
      <c r="C12" s="67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118" t="s">
        <v>25</v>
      </c>
      <c r="AA12" s="118"/>
      <c r="AB12" s="118"/>
      <c r="AC12" s="118"/>
      <c r="AD12" s="142"/>
      <c r="AE12" s="69"/>
      <c r="AF12" s="95">
        <f>AF14+AF15</f>
        <v>176319</v>
      </c>
      <c r="AG12" s="93"/>
      <c r="AH12" s="53"/>
      <c r="AI12" s="53"/>
      <c r="AJ12" s="53"/>
      <c r="AK12" s="53"/>
    </row>
    <row r="13" spans="2:45" s="49" customFormat="1" ht="23.4" customHeight="1" thickBot="1" x14ac:dyDescent="0.35">
      <c r="B13" s="66"/>
      <c r="C13" s="67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70"/>
      <c r="AA13" s="143" t="s">
        <v>19</v>
      </c>
      <c r="AB13" s="144"/>
      <c r="AC13" s="144"/>
      <c r="AD13" s="145"/>
      <c r="AE13" s="69"/>
      <c r="AF13" s="52"/>
      <c r="AG13" s="93"/>
      <c r="AH13" s="53"/>
      <c r="AI13" s="53"/>
      <c r="AJ13" s="53"/>
      <c r="AK13" s="53"/>
    </row>
    <row r="14" spans="2:45" s="49" customFormat="1" ht="31.2" customHeight="1" thickBot="1" x14ac:dyDescent="0.35">
      <c r="B14" s="66"/>
      <c r="C14" s="67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70"/>
      <c r="AA14" s="118" t="s">
        <v>32</v>
      </c>
      <c r="AB14" s="119"/>
      <c r="AC14" s="119"/>
      <c r="AD14" s="120"/>
      <c r="AE14" s="51"/>
      <c r="AF14" s="95">
        <f>137810+3675</f>
        <v>141485</v>
      </c>
      <c r="AG14" s="58">
        <f>141485-137810</f>
        <v>3675</v>
      </c>
      <c r="AH14" s="53"/>
      <c r="AI14" s="53"/>
      <c r="AJ14" s="53"/>
      <c r="AK14" s="53"/>
    </row>
    <row r="15" spans="2:45" s="49" customFormat="1" ht="25.2" customHeight="1" thickBot="1" x14ac:dyDescent="0.35">
      <c r="B15" s="66"/>
      <c r="C15" s="67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70"/>
      <c r="AA15" s="118" t="s">
        <v>26</v>
      </c>
      <c r="AB15" s="119"/>
      <c r="AC15" s="119"/>
      <c r="AD15" s="120"/>
      <c r="AE15" s="51"/>
      <c r="AF15" s="95">
        <f>33929+905</f>
        <v>34834</v>
      </c>
      <c r="AG15" s="58">
        <f>34834-33929</f>
        <v>905</v>
      </c>
      <c r="AH15" s="53"/>
      <c r="AI15" s="53"/>
      <c r="AJ15" s="53"/>
      <c r="AK15" s="53"/>
    </row>
    <row r="16" spans="2:45" s="49" customFormat="1" ht="23.4" customHeight="1" thickBot="1" x14ac:dyDescent="0.35">
      <c r="B16" s="66"/>
      <c r="C16" s="67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118" t="s">
        <v>27</v>
      </c>
      <c r="AA16" s="119"/>
      <c r="AB16" s="119"/>
      <c r="AC16" s="119"/>
      <c r="AD16" s="120"/>
      <c r="AE16" s="51"/>
      <c r="AF16" s="95">
        <v>4016</v>
      </c>
      <c r="AG16" s="53"/>
      <c r="AH16" s="53"/>
      <c r="AI16" s="53"/>
      <c r="AJ16" s="53"/>
      <c r="AK16" s="53"/>
    </row>
    <row r="17" spans="1:37" s="49" customFormat="1" ht="52.8" customHeight="1" thickBot="1" x14ac:dyDescent="0.35">
      <c r="B17" s="50"/>
      <c r="C17" s="107" t="s">
        <v>22</v>
      </c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9"/>
      <c r="AE17" s="54"/>
      <c r="AF17" s="52">
        <f>3199-210</f>
        <v>2989</v>
      </c>
      <c r="AG17" s="55"/>
      <c r="AH17" s="53"/>
      <c r="AI17" s="53"/>
      <c r="AJ17" s="53"/>
      <c r="AK17" s="53"/>
    </row>
    <row r="18" spans="1:37" s="49" customFormat="1" ht="49.8" customHeight="1" thickBot="1" x14ac:dyDescent="0.35">
      <c r="A18" s="53"/>
      <c r="B18" s="53"/>
      <c r="C18" s="136" t="s">
        <v>14</v>
      </c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9"/>
      <c r="AE18" s="51"/>
      <c r="AF18" s="96">
        <v>1784</v>
      </c>
      <c r="AG18" s="56"/>
      <c r="AH18" s="53"/>
      <c r="AI18" s="53"/>
      <c r="AJ18" s="53"/>
      <c r="AK18" s="53"/>
    </row>
    <row r="19" spans="1:37" s="49" customFormat="1" ht="66.599999999999994" customHeight="1" thickBot="1" x14ac:dyDescent="0.35">
      <c r="C19" s="107" t="s">
        <v>23</v>
      </c>
      <c r="D19" s="108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9"/>
      <c r="AE19" s="53"/>
      <c r="AF19" s="97">
        <v>1934</v>
      </c>
      <c r="AG19" s="53"/>
      <c r="AH19" s="53"/>
      <c r="AI19" s="53"/>
      <c r="AJ19" s="53"/>
      <c r="AK19" s="53"/>
    </row>
    <row r="20" spans="1:37" s="49" customFormat="1" ht="49.2" customHeight="1" thickBot="1" x14ac:dyDescent="0.35">
      <c r="C20" s="107" t="s">
        <v>8</v>
      </c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9"/>
      <c r="AE20" s="53"/>
      <c r="AF20" s="97">
        <v>192</v>
      </c>
      <c r="AG20" s="53"/>
      <c r="AH20" s="53"/>
      <c r="AI20" s="53"/>
      <c r="AJ20" s="53"/>
      <c r="AK20" s="53"/>
    </row>
    <row r="21" spans="1:37" s="49" customFormat="1" ht="50.4" customHeight="1" thickBot="1" x14ac:dyDescent="0.35">
      <c r="C21" s="107" t="s">
        <v>30</v>
      </c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9"/>
      <c r="AE21" s="53"/>
      <c r="AF21" s="97">
        <v>11880</v>
      </c>
      <c r="AG21" s="53"/>
      <c r="AH21" s="53"/>
      <c r="AI21" s="53"/>
      <c r="AJ21" s="53"/>
      <c r="AK21" s="53"/>
    </row>
    <row r="22" spans="1:37" s="49" customFormat="1" ht="55.8" customHeight="1" x14ac:dyDescent="0.3">
      <c r="C22" s="121" t="s">
        <v>16</v>
      </c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  <c r="AA22" s="122"/>
      <c r="AB22" s="122"/>
      <c r="AC22" s="122"/>
      <c r="AD22" s="123"/>
      <c r="AE22" s="53"/>
      <c r="AF22" s="57">
        <f>AF24+AF25</f>
        <v>18845</v>
      </c>
      <c r="AG22" s="53"/>
      <c r="AH22" s="53"/>
      <c r="AI22" s="53"/>
      <c r="AJ22" s="53"/>
      <c r="AK22" s="53"/>
    </row>
    <row r="23" spans="1:37" s="49" customFormat="1" ht="25.2" customHeight="1" x14ac:dyDescent="0.3">
      <c r="C23" s="115" t="s">
        <v>2</v>
      </c>
      <c r="D23" s="116"/>
      <c r="E23" s="116"/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7"/>
      <c r="AE23" s="53"/>
      <c r="AF23" s="72"/>
      <c r="AG23" s="53"/>
      <c r="AH23" s="53"/>
      <c r="AI23" s="53"/>
      <c r="AJ23" s="53"/>
      <c r="AK23" s="53"/>
    </row>
    <row r="24" spans="1:37" s="49" customFormat="1" ht="31.8" customHeight="1" x14ac:dyDescent="0.3">
      <c r="C24" s="126" t="s">
        <v>5</v>
      </c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8"/>
      <c r="AE24" s="53"/>
      <c r="AF24" s="98">
        <v>15312</v>
      </c>
      <c r="AG24" s="73"/>
      <c r="AH24" s="53"/>
      <c r="AI24" s="53"/>
      <c r="AJ24" s="53"/>
      <c r="AK24" s="53"/>
    </row>
    <row r="25" spans="1:37" s="49" customFormat="1" ht="31.2" customHeight="1" thickBot="1" x14ac:dyDescent="0.35">
      <c r="C25" s="129" t="s">
        <v>6</v>
      </c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2"/>
      <c r="AE25" s="53"/>
      <c r="AF25" s="99">
        <v>3533</v>
      </c>
      <c r="AG25" s="53"/>
      <c r="AH25" s="53"/>
      <c r="AI25" s="53"/>
      <c r="AJ25" s="53"/>
      <c r="AK25" s="53"/>
    </row>
    <row r="26" spans="1:37" s="49" customFormat="1" ht="50.4" customHeight="1" x14ac:dyDescent="0.3">
      <c r="C26" s="121" t="s">
        <v>11</v>
      </c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3"/>
      <c r="AE26" s="53"/>
      <c r="AF26" s="57">
        <f>AF28+AF29+AF30</f>
        <v>16513</v>
      </c>
      <c r="AG26" s="53"/>
      <c r="AH26" s="53"/>
      <c r="AI26" s="53"/>
      <c r="AJ26" s="53"/>
      <c r="AK26" s="53"/>
    </row>
    <row r="27" spans="1:37" s="49" customFormat="1" ht="25.2" customHeight="1" x14ac:dyDescent="0.3">
      <c r="C27" s="115" t="s">
        <v>2</v>
      </c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7"/>
      <c r="AE27" s="53"/>
      <c r="AF27" s="72"/>
      <c r="AG27" s="53"/>
      <c r="AH27" s="53"/>
      <c r="AI27" s="53"/>
      <c r="AJ27" s="53"/>
      <c r="AK27" s="53"/>
    </row>
    <row r="28" spans="1:37" s="49" customFormat="1" ht="43.2" customHeight="1" x14ac:dyDescent="0.3">
      <c r="C28" s="130" t="s">
        <v>35</v>
      </c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8"/>
      <c r="AE28" s="53"/>
      <c r="AF28" s="74">
        <v>15437</v>
      </c>
      <c r="AG28" s="53"/>
      <c r="AH28" s="53"/>
      <c r="AI28" s="53"/>
      <c r="AJ28" s="53"/>
      <c r="AK28" s="53"/>
    </row>
    <row r="29" spans="1:37" s="49" customFormat="1" ht="44.4" customHeight="1" thickBot="1" x14ac:dyDescent="0.35">
      <c r="C29" s="110" t="s">
        <v>12</v>
      </c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2"/>
      <c r="AE29" s="53"/>
      <c r="AF29" s="100">
        <v>767</v>
      </c>
      <c r="AG29" s="53"/>
      <c r="AH29" s="53"/>
      <c r="AI29" s="53"/>
      <c r="AJ29" s="53"/>
      <c r="AK29" s="53"/>
    </row>
    <row r="30" spans="1:37" s="49" customFormat="1" ht="49.8" customHeight="1" thickBot="1" x14ac:dyDescent="0.35">
      <c r="C30" s="110" t="s">
        <v>13</v>
      </c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2"/>
      <c r="AE30" s="75"/>
      <c r="AF30" s="99">
        <v>309</v>
      </c>
      <c r="AG30" s="53"/>
      <c r="AH30" s="53"/>
      <c r="AI30" s="53"/>
      <c r="AJ30" s="53"/>
      <c r="AK30" s="53"/>
    </row>
    <row r="31" spans="1:37" ht="123" hidden="1" customHeight="1" thickBot="1" x14ac:dyDescent="0.65">
      <c r="C31" s="151"/>
      <c r="D31" s="152"/>
      <c r="E31" s="152"/>
      <c r="F31" s="152"/>
      <c r="G31" s="152"/>
      <c r="H31" s="152"/>
      <c r="I31" s="152"/>
      <c r="J31" s="152"/>
      <c r="K31" s="152"/>
      <c r="L31" s="152"/>
      <c r="M31" s="152"/>
      <c r="N31" s="152"/>
      <c r="O31" s="152"/>
      <c r="P31" s="152"/>
      <c r="Q31" s="152"/>
      <c r="R31" s="152"/>
      <c r="S31" s="152"/>
      <c r="T31" s="152"/>
      <c r="U31" s="152"/>
      <c r="V31" s="152"/>
      <c r="W31" s="152"/>
      <c r="X31" s="152"/>
      <c r="Y31" s="152"/>
      <c r="Z31" s="152"/>
      <c r="AA31" s="152"/>
      <c r="AB31" s="152"/>
      <c r="AC31" s="152"/>
      <c r="AD31" s="153"/>
      <c r="AE31" s="19"/>
      <c r="AF31" s="41"/>
      <c r="AG31" s="1"/>
      <c r="AH31" s="1"/>
      <c r="AI31" s="1"/>
      <c r="AJ31" s="1"/>
      <c r="AK31" s="1"/>
    </row>
    <row r="32" spans="1:37" s="49" customFormat="1" ht="51" customHeight="1" thickBot="1" x14ac:dyDescent="0.35">
      <c r="C32" s="107" t="s">
        <v>29</v>
      </c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4"/>
      <c r="AE32" s="53"/>
      <c r="AF32" s="101">
        <v>2934</v>
      </c>
      <c r="AG32" s="53"/>
      <c r="AH32" s="53"/>
      <c r="AI32" s="53"/>
      <c r="AJ32" s="53"/>
      <c r="AK32" s="53"/>
    </row>
    <row r="33" spans="3:37" s="49" customFormat="1" ht="96" customHeight="1" thickBot="1" x14ac:dyDescent="0.35">
      <c r="C33" s="154" t="s">
        <v>17</v>
      </c>
      <c r="D33" s="155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5"/>
      <c r="Z33" s="155"/>
      <c r="AA33" s="155"/>
      <c r="AB33" s="155"/>
      <c r="AC33" s="155"/>
      <c r="AD33" s="156"/>
      <c r="AE33" s="53"/>
      <c r="AF33" s="102">
        <f>AF35+AF39+AF40</f>
        <v>269172</v>
      </c>
      <c r="AG33" s="92"/>
      <c r="AH33" s="124"/>
      <c r="AI33" s="125"/>
      <c r="AJ33" s="125"/>
      <c r="AK33" s="125"/>
    </row>
    <row r="34" spans="3:37" s="49" customFormat="1" ht="26.4" customHeight="1" x14ac:dyDescent="0.3">
      <c r="C34" s="172" t="s">
        <v>2</v>
      </c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  <c r="AA34" s="173"/>
      <c r="AB34" s="173"/>
      <c r="AC34" s="173"/>
      <c r="AD34" s="174"/>
      <c r="AE34" s="59"/>
      <c r="AF34" s="57"/>
      <c r="AG34" s="55"/>
      <c r="AH34" s="53"/>
      <c r="AI34" s="53"/>
      <c r="AJ34" s="53"/>
      <c r="AK34" s="53"/>
    </row>
    <row r="35" spans="3:37" s="49" customFormat="1" ht="28.8" customHeight="1" x14ac:dyDescent="0.3">
      <c r="C35" s="76"/>
      <c r="D35" s="77" t="s">
        <v>3</v>
      </c>
      <c r="E35" s="77" t="s">
        <v>3</v>
      </c>
      <c r="F35" s="77" t="s">
        <v>3</v>
      </c>
      <c r="G35" s="77" t="s">
        <v>3</v>
      </c>
      <c r="H35" s="77" t="s">
        <v>3</v>
      </c>
      <c r="I35" s="77" t="s">
        <v>3</v>
      </c>
      <c r="J35" s="77" t="s">
        <v>3</v>
      </c>
      <c r="K35" s="77" t="s">
        <v>3</v>
      </c>
      <c r="L35" s="77" t="s">
        <v>3</v>
      </c>
      <c r="M35" s="77" t="s">
        <v>3</v>
      </c>
      <c r="N35" s="77" t="s">
        <v>3</v>
      </c>
      <c r="O35" s="77" t="s">
        <v>3</v>
      </c>
      <c r="P35" s="77" t="s">
        <v>3</v>
      </c>
      <c r="Q35" s="77" t="s">
        <v>3</v>
      </c>
      <c r="R35" s="77" t="s">
        <v>3</v>
      </c>
      <c r="S35" s="77" t="s">
        <v>3</v>
      </c>
      <c r="T35" s="77" t="s">
        <v>3</v>
      </c>
      <c r="U35" s="77" t="s">
        <v>3</v>
      </c>
      <c r="V35" s="77" t="s">
        <v>3</v>
      </c>
      <c r="W35" s="77" t="s">
        <v>3</v>
      </c>
      <c r="X35" s="77" t="s">
        <v>3</v>
      </c>
      <c r="Y35" s="77" t="s">
        <v>3</v>
      </c>
      <c r="Z35" s="175" t="s">
        <v>7</v>
      </c>
      <c r="AA35" s="176"/>
      <c r="AB35" s="176"/>
      <c r="AC35" s="176"/>
      <c r="AD35" s="177"/>
      <c r="AE35" s="53"/>
      <c r="AF35" s="74">
        <f>AF37+AF38</f>
        <v>258868</v>
      </c>
      <c r="AG35" s="58"/>
      <c r="AH35" s="78"/>
      <c r="AI35" s="53"/>
      <c r="AJ35" s="53"/>
      <c r="AK35" s="53"/>
    </row>
    <row r="36" spans="3:37" s="49" customFormat="1" ht="26.4" customHeight="1" x14ac:dyDescent="0.3">
      <c r="C36" s="76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149" t="s">
        <v>19</v>
      </c>
      <c r="AB36" s="149"/>
      <c r="AC36" s="149"/>
      <c r="AD36" s="150"/>
      <c r="AE36" s="53"/>
      <c r="AF36" s="74"/>
      <c r="AG36" s="55"/>
      <c r="AH36" s="78"/>
      <c r="AI36" s="53"/>
      <c r="AJ36" s="53"/>
      <c r="AK36" s="53"/>
    </row>
    <row r="37" spans="3:37" s="49" customFormat="1" ht="49.2" customHeight="1" x14ac:dyDescent="0.3">
      <c r="C37" s="76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183" t="s">
        <v>31</v>
      </c>
      <c r="AB37" s="183"/>
      <c r="AC37" s="183"/>
      <c r="AD37" s="207"/>
      <c r="AE37" s="53"/>
      <c r="AF37" s="74">
        <f>189862+5063</f>
        <v>194925</v>
      </c>
      <c r="AG37" s="203" t="s">
        <v>48</v>
      </c>
      <c r="AH37" s="204"/>
      <c r="AI37" s="53"/>
      <c r="AJ37" s="53"/>
      <c r="AK37" s="53"/>
    </row>
    <row r="38" spans="3:37" s="49" customFormat="1" ht="25.8" customHeight="1" x14ac:dyDescent="0.3">
      <c r="C38" s="76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208" t="s">
        <v>18</v>
      </c>
      <c r="AB38" s="208"/>
      <c r="AC38" s="208"/>
      <c r="AD38" s="209"/>
      <c r="AE38" s="53"/>
      <c r="AF38" s="74">
        <f>62282+1661</f>
        <v>63943</v>
      </c>
      <c r="AG38" s="58">
        <f>63943-62282</f>
        <v>1661</v>
      </c>
      <c r="AH38" s="78"/>
      <c r="AI38" s="53"/>
      <c r="AJ38" s="53"/>
      <c r="AK38" s="53"/>
    </row>
    <row r="39" spans="3:37" s="49" customFormat="1" ht="32.4" customHeight="1" x14ac:dyDescent="0.3">
      <c r="C39" s="79"/>
      <c r="D39" s="80" t="s">
        <v>4</v>
      </c>
      <c r="E39" s="80" t="s">
        <v>4</v>
      </c>
      <c r="F39" s="80" t="s">
        <v>4</v>
      </c>
      <c r="G39" s="80" t="s">
        <v>4</v>
      </c>
      <c r="H39" s="80" t="s">
        <v>4</v>
      </c>
      <c r="I39" s="80" t="s">
        <v>4</v>
      </c>
      <c r="J39" s="80" t="s">
        <v>4</v>
      </c>
      <c r="K39" s="80" t="s">
        <v>4</v>
      </c>
      <c r="L39" s="80" t="s">
        <v>4</v>
      </c>
      <c r="M39" s="80" t="s">
        <v>4</v>
      </c>
      <c r="N39" s="80" t="s">
        <v>4</v>
      </c>
      <c r="O39" s="80" t="s">
        <v>4</v>
      </c>
      <c r="P39" s="80" t="s">
        <v>4</v>
      </c>
      <c r="Q39" s="80" t="s">
        <v>4</v>
      </c>
      <c r="R39" s="80" t="s">
        <v>4</v>
      </c>
      <c r="S39" s="80" t="s">
        <v>4</v>
      </c>
      <c r="T39" s="80" t="s">
        <v>4</v>
      </c>
      <c r="U39" s="80" t="s">
        <v>4</v>
      </c>
      <c r="V39" s="80" t="s">
        <v>4</v>
      </c>
      <c r="W39" s="80" t="s">
        <v>4</v>
      </c>
      <c r="X39" s="80" t="s">
        <v>4</v>
      </c>
      <c r="Y39" s="80" t="s">
        <v>4</v>
      </c>
      <c r="Z39" s="183" t="s">
        <v>20</v>
      </c>
      <c r="AA39" s="127"/>
      <c r="AB39" s="127"/>
      <c r="AC39" s="127"/>
      <c r="AD39" s="184"/>
      <c r="AE39" s="53"/>
      <c r="AF39" s="74">
        <v>10213</v>
      </c>
      <c r="AG39" s="55"/>
      <c r="AH39" s="53"/>
      <c r="AI39" s="53"/>
      <c r="AJ39" s="53"/>
      <c r="AK39" s="53"/>
    </row>
    <row r="40" spans="3:37" s="49" customFormat="1" ht="46.2" customHeight="1" thickBot="1" x14ac:dyDescent="0.35"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205" t="s">
        <v>21</v>
      </c>
      <c r="AA40" s="111"/>
      <c r="AB40" s="111"/>
      <c r="AC40" s="111"/>
      <c r="AD40" s="206"/>
      <c r="AE40" s="60"/>
      <c r="AF40" s="95">
        <v>91</v>
      </c>
      <c r="AG40" s="55"/>
      <c r="AH40" s="53"/>
      <c r="AI40" s="53"/>
      <c r="AJ40" s="53"/>
      <c r="AK40" s="53"/>
    </row>
    <row r="41" spans="3:37" s="49" customFormat="1" ht="54.6" customHeight="1" thickBot="1" x14ac:dyDescent="0.35">
      <c r="C41" s="107" t="s">
        <v>9</v>
      </c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9"/>
      <c r="AE41" s="59"/>
      <c r="AF41" s="96">
        <v>7178</v>
      </c>
      <c r="AG41" s="55"/>
      <c r="AH41" s="53"/>
      <c r="AI41" s="53"/>
      <c r="AJ41" s="53"/>
      <c r="AK41" s="53"/>
    </row>
    <row r="42" spans="3:37" s="49" customFormat="1" ht="35.4" customHeight="1" thickBot="1" x14ac:dyDescent="0.35">
      <c r="C42" s="193" t="s">
        <v>15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5"/>
      <c r="AE42" s="60"/>
      <c r="AF42" s="96">
        <f>14579+449</f>
        <v>15028</v>
      </c>
      <c r="AG42" s="61" t="s">
        <v>47</v>
      </c>
      <c r="AH42" s="53"/>
      <c r="AI42" s="53"/>
      <c r="AJ42" s="53"/>
      <c r="AK42" s="53"/>
    </row>
    <row r="43" spans="3:37" s="49" customFormat="1" ht="74.400000000000006" customHeight="1" thickBot="1" x14ac:dyDescent="0.35">
      <c r="C43" s="193" t="s">
        <v>33</v>
      </c>
      <c r="D43" s="194"/>
      <c r="E43" s="194"/>
      <c r="F43" s="194"/>
      <c r="G43" s="194"/>
      <c r="H43" s="194"/>
      <c r="I43" s="194"/>
      <c r="J43" s="194"/>
      <c r="K43" s="194"/>
      <c r="L43" s="194"/>
      <c r="M43" s="194"/>
      <c r="N43" s="194"/>
      <c r="O43" s="194"/>
      <c r="P43" s="194"/>
      <c r="Q43" s="194"/>
      <c r="R43" s="194"/>
      <c r="S43" s="194"/>
      <c r="T43" s="194"/>
      <c r="U43" s="194"/>
      <c r="V43" s="194"/>
      <c r="W43" s="194"/>
      <c r="X43" s="194"/>
      <c r="Y43" s="194"/>
      <c r="Z43" s="194"/>
      <c r="AA43" s="194"/>
      <c r="AB43" s="194"/>
      <c r="AC43" s="194"/>
      <c r="AD43" s="195"/>
      <c r="AE43" s="60"/>
      <c r="AF43" s="96">
        <v>895.2</v>
      </c>
      <c r="AG43" s="61"/>
      <c r="AH43" s="53"/>
      <c r="AI43" s="53"/>
      <c r="AJ43" s="53"/>
      <c r="AK43" s="53"/>
    </row>
    <row r="44" spans="3:37" s="83" customFormat="1" ht="40.200000000000003" customHeight="1" thickBot="1" x14ac:dyDescent="0.35">
      <c r="C44" s="139" t="s">
        <v>38</v>
      </c>
      <c r="D44" s="140"/>
      <c r="E44" s="140"/>
      <c r="F44" s="140"/>
      <c r="G44" s="140"/>
      <c r="H44" s="140"/>
      <c r="I44" s="140"/>
      <c r="J44" s="140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1"/>
      <c r="AE44" s="84"/>
      <c r="AF44" s="94">
        <f>AF46</f>
        <v>50000</v>
      </c>
      <c r="AG44" s="85"/>
      <c r="AH44" s="86"/>
    </row>
    <row r="45" spans="3:37" s="49" customFormat="1" ht="25.2" customHeight="1" thickBot="1" x14ac:dyDescent="0.35">
      <c r="C45" s="133" t="s">
        <v>0</v>
      </c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5"/>
      <c r="AE45" s="51"/>
      <c r="AF45" s="71"/>
      <c r="AG45" s="87"/>
      <c r="AH45" s="88"/>
    </row>
    <row r="46" spans="3:37" s="49" customFormat="1" ht="47.4" customHeight="1" thickBot="1" x14ac:dyDescent="0.35">
      <c r="C46" s="210" t="s">
        <v>34</v>
      </c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212"/>
      <c r="AE46" s="53"/>
      <c r="AF46" s="97">
        <v>50000</v>
      </c>
      <c r="AG46" s="53"/>
      <c r="AH46" s="53"/>
      <c r="AI46" s="53"/>
      <c r="AJ46" s="53"/>
    </row>
    <row r="47" spans="3:37" s="89" customFormat="1" ht="39" customHeight="1" thickBot="1" x14ac:dyDescent="0.35">
      <c r="C47" s="139" t="s">
        <v>37</v>
      </c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200"/>
      <c r="AE47" s="84"/>
      <c r="AF47" s="103">
        <f>AF49+AF50+AF51+AF52+AF53+AF54+AF55+AF56+AF57</f>
        <v>309533.48</v>
      </c>
      <c r="AG47" s="84"/>
      <c r="AH47" s="84"/>
      <c r="AI47" s="84"/>
      <c r="AJ47" s="84"/>
    </row>
    <row r="48" spans="3:37" s="49" customFormat="1" ht="23.4" customHeight="1" thickBot="1" x14ac:dyDescent="0.35">
      <c r="C48" s="133" t="s">
        <v>0</v>
      </c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5"/>
      <c r="AE48" s="53"/>
      <c r="AF48" s="62"/>
      <c r="AG48" s="53"/>
      <c r="AH48" s="53"/>
      <c r="AI48" s="53"/>
      <c r="AJ48" s="53"/>
    </row>
    <row r="49" spans="3:36" s="49" customFormat="1" ht="48.6" customHeight="1" thickBot="1" x14ac:dyDescent="0.35">
      <c r="C49" s="136" t="s">
        <v>36</v>
      </c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0"/>
      <c r="V49" s="170"/>
      <c r="W49" s="170"/>
      <c r="X49" s="170"/>
      <c r="Y49" s="170"/>
      <c r="Z49" s="170"/>
      <c r="AA49" s="170"/>
      <c r="AB49" s="170"/>
      <c r="AC49" s="170"/>
      <c r="AD49" s="171"/>
      <c r="AE49" s="53"/>
      <c r="AF49" s="62">
        <v>781</v>
      </c>
      <c r="AG49" s="63"/>
      <c r="AH49" s="53"/>
      <c r="AI49" s="53"/>
      <c r="AJ49" s="53"/>
    </row>
    <row r="50" spans="3:36" s="49" customFormat="1" ht="36.6" customHeight="1" thickBot="1" x14ac:dyDescent="0.35">
      <c r="C50" s="136" t="s">
        <v>40</v>
      </c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0"/>
      <c r="AA50" s="170"/>
      <c r="AB50" s="170"/>
      <c r="AC50" s="170"/>
      <c r="AD50" s="171"/>
      <c r="AE50" s="53"/>
      <c r="AF50" s="62">
        <v>158</v>
      </c>
      <c r="AG50" s="63"/>
      <c r="AH50" s="53"/>
      <c r="AI50" s="53"/>
      <c r="AJ50" s="53"/>
    </row>
    <row r="51" spans="3:36" s="49" customFormat="1" ht="57" customHeight="1" thickBot="1" x14ac:dyDescent="0.35">
      <c r="C51" s="136" t="s">
        <v>45</v>
      </c>
      <c r="D51" s="201"/>
      <c r="E51" s="201"/>
      <c r="F51" s="201"/>
      <c r="G51" s="201"/>
      <c r="H51" s="201"/>
      <c r="I51" s="201"/>
      <c r="J51" s="201"/>
      <c r="K51" s="201"/>
      <c r="L51" s="201"/>
      <c r="M51" s="201"/>
      <c r="N51" s="201"/>
      <c r="O51" s="201"/>
      <c r="P51" s="201"/>
      <c r="Q51" s="201"/>
      <c r="R51" s="201"/>
      <c r="S51" s="201"/>
      <c r="T51" s="201"/>
      <c r="U51" s="201"/>
      <c r="V51" s="201"/>
      <c r="W51" s="201"/>
      <c r="X51" s="201"/>
      <c r="Y51" s="201"/>
      <c r="Z51" s="201"/>
      <c r="AA51" s="201"/>
      <c r="AB51" s="201"/>
      <c r="AC51" s="201"/>
      <c r="AD51" s="202"/>
      <c r="AE51" s="53"/>
      <c r="AF51" s="62">
        <v>4521</v>
      </c>
      <c r="AG51" s="63"/>
      <c r="AH51" s="53"/>
      <c r="AI51" s="53"/>
      <c r="AJ51" s="53"/>
    </row>
    <row r="52" spans="3:36" s="49" customFormat="1" ht="57" customHeight="1" thickBot="1" x14ac:dyDescent="0.35">
      <c r="C52" s="136" t="s">
        <v>44</v>
      </c>
      <c r="D52" s="162"/>
      <c r="E52" s="162"/>
      <c r="F52" s="162"/>
      <c r="G52" s="162"/>
      <c r="H52" s="162"/>
      <c r="I52" s="162"/>
      <c r="J52" s="162"/>
      <c r="K52" s="162"/>
      <c r="L52" s="162"/>
      <c r="M52" s="162"/>
      <c r="N52" s="162"/>
      <c r="O52" s="162"/>
      <c r="P52" s="162"/>
      <c r="Q52" s="162"/>
      <c r="R52" s="162"/>
      <c r="S52" s="162"/>
      <c r="T52" s="162"/>
      <c r="U52" s="162"/>
      <c r="V52" s="162"/>
      <c r="W52" s="162"/>
      <c r="X52" s="162"/>
      <c r="Y52" s="162"/>
      <c r="Z52" s="162"/>
      <c r="AA52" s="162"/>
      <c r="AB52" s="162"/>
      <c r="AC52" s="162"/>
      <c r="AD52" s="163"/>
      <c r="AE52" s="53"/>
      <c r="AF52" s="104">
        <f>98250+84653.26</f>
        <v>182903.26</v>
      </c>
      <c r="AG52" s="58">
        <f>182903.26-98250</f>
        <v>84653.260000000009</v>
      </c>
      <c r="AH52" s="53"/>
      <c r="AI52" s="53"/>
      <c r="AJ52" s="53"/>
    </row>
    <row r="53" spans="3:36" s="49" customFormat="1" ht="36.6" customHeight="1" thickBot="1" x14ac:dyDescent="0.35">
      <c r="C53" s="167" t="s">
        <v>43</v>
      </c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  <c r="Q53" s="168"/>
      <c r="R53" s="168"/>
      <c r="S53" s="168"/>
      <c r="T53" s="168"/>
      <c r="U53" s="168"/>
      <c r="V53" s="168"/>
      <c r="W53" s="168"/>
      <c r="X53" s="168"/>
      <c r="Y53" s="168"/>
      <c r="Z53" s="168"/>
      <c r="AA53" s="168"/>
      <c r="AB53" s="168"/>
      <c r="AC53" s="168"/>
      <c r="AD53" s="169"/>
      <c r="AE53" s="53"/>
      <c r="AF53" s="62">
        <v>40000</v>
      </c>
      <c r="AG53" s="63"/>
      <c r="AH53" s="53"/>
      <c r="AI53" s="53"/>
      <c r="AJ53" s="53"/>
    </row>
    <row r="54" spans="3:36" s="49" customFormat="1" ht="47.4" customHeight="1" thickBot="1" x14ac:dyDescent="0.35">
      <c r="C54" s="167" t="s">
        <v>49</v>
      </c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  <c r="O54" s="168"/>
      <c r="P54" s="168"/>
      <c r="Q54" s="168"/>
      <c r="R54" s="168"/>
      <c r="S54" s="168"/>
      <c r="T54" s="168"/>
      <c r="U54" s="168"/>
      <c r="V54" s="168"/>
      <c r="W54" s="168"/>
      <c r="X54" s="168"/>
      <c r="Y54" s="168"/>
      <c r="Z54" s="168"/>
      <c r="AA54" s="168"/>
      <c r="AB54" s="168"/>
      <c r="AC54" s="168"/>
      <c r="AD54" s="169"/>
      <c r="AE54" s="53"/>
      <c r="AF54" s="104">
        <v>52925.22</v>
      </c>
      <c r="AG54" s="58">
        <v>52925.22</v>
      </c>
      <c r="AH54" s="53"/>
      <c r="AI54" s="53"/>
      <c r="AJ54" s="53"/>
    </row>
    <row r="55" spans="3:36" s="49" customFormat="1" ht="47.4" customHeight="1" thickBot="1" x14ac:dyDescent="0.35">
      <c r="C55" s="213" t="s">
        <v>51</v>
      </c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5"/>
      <c r="AE55" s="216"/>
      <c r="AF55" s="217">
        <v>13686</v>
      </c>
      <c r="AG55" s="58"/>
      <c r="AH55" s="53"/>
      <c r="AI55" s="53"/>
      <c r="AJ55" s="53"/>
    </row>
    <row r="56" spans="3:36" s="49" customFormat="1" ht="47.4" customHeight="1" thickBot="1" x14ac:dyDescent="0.35">
      <c r="C56" s="213" t="s">
        <v>53</v>
      </c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9"/>
      <c r="AE56" s="216"/>
      <c r="AF56" s="217">
        <v>2759</v>
      </c>
      <c r="AG56" s="58"/>
      <c r="AH56" s="53"/>
      <c r="AI56" s="53"/>
      <c r="AJ56" s="53"/>
    </row>
    <row r="57" spans="3:36" s="49" customFormat="1" ht="76.2" customHeight="1" thickBot="1" x14ac:dyDescent="0.35">
      <c r="C57" s="213" t="s">
        <v>52</v>
      </c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5"/>
      <c r="AE57" s="216"/>
      <c r="AF57" s="217">
        <v>11800</v>
      </c>
      <c r="AG57" s="58"/>
      <c r="AH57" s="53"/>
      <c r="AI57" s="53"/>
      <c r="AJ57" s="53"/>
    </row>
    <row r="58" spans="3:36" s="83" customFormat="1" ht="41.4" customHeight="1" thickBot="1" x14ac:dyDescent="0.35">
      <c r="C58" s="164" t="s">
        <v>39</v>
      </c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  <c r="AB58" s="165"/>
      <c r="AC58" s="165"/>
      <c r="AD58" s="166"/>
      <c r="AE58" s="90"/>
      <c r="AF58" s="103">
        <f>AF7+AF44+AF47</f>
        <v>903752.67999999993</v>
      </c>
      <c r="AG58" s="91"/>
      <c r="AH58" s="91"/>
      <c r="AI58" s="91"/>
      <c r="AJ58" s="91"/>
    </row>
    <row r="59" spans="3:36" ht="82.5" customHeight="1" x14ac:dyDescent="0.6">
      <c r="C59" s="161"/>
      <c r="D59" s="158"/>
      <c r="E59" s="158"/>
      <c r="F59" s="158"/>
      <c r="G59" s="158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58"/>
      <c r="Y59" s="158"/>
      <c r="Z59" s="158"/>
      <c r="AA59" s="158"/>
      <c r="AB59" s="158"/>
      <c r="AC59" s="158"/>
      <c r="AD59" s="158"/>
      <c r="AE59" s="19"/>
      <c r="AF59" s="30"/>
      <c r="AG59" s="19"/>
      <c r="AH59" s="1"/>
      <c r="AI59" s="1"/>
      <c r="AJ59" s="1"/>
    </row>
    <row r="60" spans="3:36" ht="60.75" customHeight="1" x14ac:dyDescent="0.6">
      <c r="C60" s="146"/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  <c r="AA60" s="191"/>
      <c r="AB60" s="191"/>
      <c r="AC60" s="191"/>
      <c r="AD60" s="191"/>
      <c r="AE60" s="19"/>
      <c r="AF60" s="29"/>
      <c r="AG60" s="19"/>
      <c r="AH60" s="1"/>
      <c r="AI60" s="1"/>
      <c r="AJ60" s="1"/>
    </row>
    <row r="61" spans="3:36" ht="95.25" customHeight="1" x14ac:dyDescent="0.6">
      <c r="C61" s="196"/>
      <c r="D61" s="158"/>
      <c r="E61" s="158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9"/>
      <c r="AF61" s="30"/>
      <c r="AG61" s="19"/>
      <c r="AH61" s="1"/>
      <c r="AI61" s="1"/>
      <c r="AJ61" s="1"/>
    </row>
    <row r="62" spans="3:36" ht="50.4" customHeight="1" x14ac:dyDescent="0.6">
      <c r="C62" s="148"/>
      <c r="D62" s="147"/>
      <c r="E62" s="147"/>
      <c r="F62" s="147"/>
      <c r="G62" s="147"/>
      <c r="H62" s="147"/>
      <c r="I62" s="147"/>
      <c r="J62" s="147"/>
      <c r="K62" s="147"/>
      <c r="L62" s="147"/>
      <c r="M62" s="147"/>
      <c r="N62" s="147"/>
      <c r="O62" s="147"/>
      <c r="P62" s="147"/>
      <c r="Q62" s="147"/>
      <c r="R62" s="147"/>
      <c r="S62" s="147"/>
      <c r="T62" s="147"/>
      <c r="U62" s="147"/>
      <c r="V62" s="147"/>
      <c r="W62" s="147"/>
      <c r="X62" s="147"/>
      <c r="Y62" s="147"/>
      <c r="Z62" s="147"/>
      <c r="AA62" s="147"/>
      <c r="AB62" s="147"/>
      <c r="AC62" s="147"/>
      <c r="AD62" s="147"/>
      <c r="AE62" s="19"/>
      <c r="AF62" s="31"/>
      <c r="AG62" s="19"/>
      <c r="AH62" s="1"/>
      <c r="AI62" s="1"/>
      <c r="AJ62" s="1"/>
    </row>
    <row r="63" spans="3:36" ht="91.5" customHeight="1" x14ac:dyDescent="0.6"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32"/>
      <c r="AG63" s="19"/>
      <c r="AH63" s="1"/>
      <c r="AI63" s="1"/>
      <c r="AJ63" s="1"/>
    </row>
    <row r="64" spans="3:36" ht="91.5" hidden="1" customHeight="1" x14ac:dyDescent="0.5"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32"/>
      <c r="AG64" s="20"/>
      <c r="AH64" s="1"/>
      <c r="AI64" s="1"/>
      <c r="AJ64" s="1"/>
    </row>
    <row r="65" spans="3:36" ht="59.25" hidden="1" customHeight="1" x14ac:dyDescent="0.6"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32"/>
      <c r="AG65" s="19"/>
      <c r="AH65" s="1"/>
      <c r="AI65" s="1"/>
      <c r="AJ65" s="1"/>
    </row>
    <row r="66" spans="3:36" ht="119.25" hidden="1" customHeight="1" x14ac:dyDescent="0.6"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32"/>
      <c r="AG66" s="19"/>
      <c r="AH66" s="1"/>
      <c r="AI66" s="1"/>
      <c r="AJ66" s="1"/>
    </row>
    <row r="67" spans="3:36" ht="114" hidden="1" customHeight="1" x14ac:dyDescent="0.6">
      <c r="C67" s="22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31"/>
      <c r="AG67" s="19"/>
      <c r="AH67" s="1"/>
      <c r="AI67" s="1"/>
      <c r="AJ67" s="1"/>
    </row>
    <row r="68" spans="3:36" ht="63.75" hidden="1" customHeight="1" thickBot="1" x14ac:dyDescent="0.65">
      <c r="C68" s="197"/>
      <c r="D68" s="191"/>
      <c r="E68" s="191"/>
      <c r="F68" s="191"/>
      <c r="G68" s="1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  <c r="AA68" s="191"/>
      <c r="AB68" s="191"/>
      <c r="AC68" s="191"/>
      <c r="AD68" s="191"/>
      <c r="AE68" s="15"/>
      <c r="AF68" s="33"/>
      <c r="AG68" s="19"/>
      <c r="AH68" s="1"/>
      <c r="AI68" s="1"/>
      <c r="AJ68" s="1"/>
    </row>
    <row r="69" spans="3:36" ht="111.75" customHeight="1" x14ac:dyDescent="0.6">
      <c r="C69" s="157"/>
      <c r="D69" s="158"/>
      <c r="E69" s="158"/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58"/>
      <c r="Z69" s="158"/>
      <c r="AA69" s="158"/>
      <c r="AB69" s="158"/>
      <c r="AC69" s="158"/>
      <c r="AD69" s="158"/>
      <c r="AE69" s="15"/>
      <c r="AF69" s="34"/>
      <c r="AG69" s="19"/>
      <c r="AH69" s="1"/>
      <c r="AI69" s="1"/>
      <c r="AJ69" s="1"/>
    </row>
    <row r="70" spans="3:36" ht="61.5" customHeight="1" x14ac:dyDescent="0.6">
      <c r="C70" s="146"/>
      <c r="D70" s="191"/>
      <c r="E70" s="191"/>
      <c r="F70" s="191"/>
      <c r="G70" s="1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191"/>
      <c r="S70" s="191"/>
      <c r="T70" s="191"/>
      <c r="U70" s="191"/>
      <c r="V70" s="191"/>
      <c r="W70" s="191"/>
      <c r="X70" s="191"/>
      <c r="Y70" s="191"/>
      <c r="Z70" s="191"/>
      <c r="AA70" s="191"/>
      <c r="AB70" s="191"/>
      <c r="AC70" s="191"/>
      <c r="AD70" s="191"/>
      <c r="AE70" s="19"/>
      <c r="AF70" s="29"/>
      <c r="AG70" s="19"/>
      <c r="AH70" s="1"/>
      <c r="AI70" s="1"/>
      <c r="AJ70" s="1"/>
    </row>
    <row r="71" spans="3:36" ht="138.75" customHeight="1" x14ac:dyDescent="0.6">
      <c r="C71" s="23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9"/>
      <c r="AF71" s="29"/>
      <c r="AG71" s="19"/>
      <c r="AH71" s="1"/>
      <c r="AI71" s="1"/>
      <c r="AJ71" s="1"/>
    </row>
    <row r="72" spans="3:36" ht="73.5" customHeight="1" x14ac:dyDescent="0.6">
      <c r="C72" s="159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  <c r="AC72" s="160"/>
      <c r="AD72" s="160"/>
      <c r="AE72" s="12"/>
      <c r="AF72" s="33"/>
      <c r="AG72" s="19"/>
      <c r="AH72" s="1"/>
      <c r="AI72" s="1"/>
      <c r="AJ72" s="1"/>
    </row>
    <row r="73" spans="3:36" ht="208.5" customHeight="1" x14ac:dyDescent="0.6">
      <c r="C73" s="157"/>
      <c r="D73" s="158"/>
      <c r="E73" s="158"/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58"/>
      <c r="Z73" s="158"/>
      <c r="AA73" s="158"/>
      <c r="AB73" s="158"/>
      <c r="AC73" s="158"/>
      <c r="AD73" s="158"/>
      <c r="AE73" s="12"/>
      <c r="AF73" s="32"/>
      <c r="AG73" s="19"/>
      <c r="AH73" s="19"/>
      <c r="AI73" s="1"/>
      <c r="AJ73" s="1"/>
    </row>
    <row r="74" spans="3:36" ht="84" customHeight="1" x14ac:dyDescent="0.6">
      <c r="C74" s="181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82"/>
      <c r="T74" s="182"/>
      <c r="U74" s="182"/>
      <c r="V74" s="182"/>
      <c r="W74" s="182"/>
      <c r="X74" s="182"/>
      <c r="Y74" s="182"/>
      <c r="Z74" s="182"/>
      <c r="AA74" s="182"/>
      <c r="AB74" s="182"/>
      <c r="AC74" s="182"/>
      <c r="AD74" s="182"/>
      <c r="AE74" s="24"/>
      <c r="AF74" s="29"/>
      <c r="AG74" s="19"/>
      <c r="AH74" s="19"/>
      <c r="AI74" s="1"/>
      <c r="AJ74" s="1"/>
    </row>
    <row r="75" spans="3:36" ht="108.75" customHeight="1" x14ac:dyDescent="0.6"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32"/>
      <c r="AG75" s="19"/>
      <c r="AH75" s="19"/>
      <c r="AI75" s="1"/>
      <c r="AJ75" s="1"/>
    </row>
    <row r="76" spans="3:36" ht="151.5" hidden="1" customHeight="1" x14ac:dyDescent="0.6"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32"/>
      <c r="AG76" s="1"/>
      <c r="AH76" s="19"/>
      <c r="AI76" s="1"/>
      <c r="AJ76" s="1"/>
    </row>
    <row r="77" spans="3:36" ht="46.5" hidden="1" customHeight="1" x14ac:dyDescent="0.6"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32"/>
      <c r="AG77" s="19"/>
      <c r="AH77" s="19"/>
      <c r="AI77" s="1"/>
      <c r="AJ77" s="1"/>
    </row>
    <row r="78" spans="3:36" ht="121.5" hidden="1" customHeight="1" x14ac:dyDescent="0.6"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32"/>
      <c r="AG78" s="19"/>
      <c r="AH78" s="19"/>
      <c r="AI78" s="1"/>
      <c r="AJ78" s="1"/>
    </row>
    <row r="79" spans="3:36" ht="119.25" hidden="1" customHeight="1" thickBot="1" x14ac:dyDescent="0.75">
      <c r="C79" s="178"/>
      <c r="D79" s="179"/>
      <c r="E79" s="179"/>
      <c r="F79" s="179"/>
      <c r="G79" s="179"/>
      <c r="H79" s="179"/>
      <c r="I79" s="179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21"/>
      <c r="AF79" s="28"/>
      <c r="AG79" s="19"/>
      <c r="AH79" s="19"/>
      <c r="AI79" s="1"/>
      <c r="AJ79" s="1"/>
    </row>
    <row r="80" spans="3:36" ht="193.5" customHeight="1" x14ac:dyDescent="0.6">
      <c r="C80" s="196"/>
      <c r="D80" s="198"/>
      <c r="E80" s="198"/>
      <c r="F80" s="198"/>
      <c r="G80" s="198"/>
      <c r="H80" s="198"/>
      <c r="I80" s="198"/>
      <c r="J80" s="198"/>
      <c r="K80" s="198"/>
      <c r="L80" s="198"/>
      <c r="M80" s="198"/>
      <c r="N80" s="198"/>
      <c r="O80" s="198"/>
      <c r="P80" s="198"/>
      <c r="Q80" s="198"/>
      <c r="R80" s="198"/>
      <c r="S80" s="198"/>
      <c r="T80" s="198"/>
      <c r="U80" s="198"/>
      <c r="V80" s="198"/>
      <c r="W80" s="198"/>
      <c r="X80" s="198"/>
      <c r="Y80" s="198"/>
      <c r="Z80" s="198"/>
      <c r="AA80" s="198"/>
      <c r="AB80" s="198"/>
      <c r="AC80" s="198"/>
      <c r="AD80" s="198"/>
      <c r="AE80" s="12"/>
      <c r="AF80" s="35"/>
      <c r="AG80" s="13"/>
      <c r="AH80" s="1"/>
      <c r="AI80" s="1"/>
      <c r="AJ80" s="1"/>
    </row>
    <row r="81" spans="3:36" ht="53.25" customHeight="1" x14ac:dyDescent="0.6">
      <c r="C81" s="180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2"/>
      <c r="AF81" s="33"/>
      <c r="AG81" s="13"/>
      <c r="AH81" s="1"/>
      <c r="AI81" s="1"/>
      <c r="AJ81" s="1"/>
    </row>
    <row r="82" spans="3:36" ht="126.75" customHeight="1" x14ac:dyDescent="0.6">
      <c r="C82" s="146"/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2"/>
      <c r="AF82" s="33"/>
      <c r="AG82" s="25"/>
      <c r="AH82" s="1"/>
      <c r="AI82" s="1"/>
      <c r="AJ82" s="1"/>
    </row>
    <row r="83" spans="3:36" ht="68.25" customHeight="1" x14ac:dyDescent="0.6">
      <c r="C83" s="146"/>
      <c r="D83" s="147"/>
      <c r="E83" s="147"/>
      <c r="F83" s="147"/>
      <c r="G83" s="147"/>
      <c r="H83" s="147"/>
      <c r="I83" s="147"/>
      <c r="J83" s="147"/>
      <c r="K83" s="147"/>
      <c r="L83" s="147"/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2"/>
      <c r="AF83" s="33"/>
      <c r="AG83" s="26"/>
      <c r="AH83" s="1"/>
      <c r="AI83" s="1"/>
      <c r="AJ83" s="1"/>
    </row>
    <row r="84" spans="3:36" ht="80.25" customHeight="1" x14ac:dyDescent="0.6">
      <c r="C84" s="146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2"/>
      <c r="AF84" s="33"/>
      <c r="AG84" s="1"/>
      <c r="AH84" s="1"/>
      <c r="AI84" s="1"/>
      <c r="AJ84" s="1"/>
    </row>
    <row r="85" spans="3:36" ht="158.25" customHeight="1" x14ac:dyDescent="0.6">
      <c r="C85" s="146"/>
      <c r="D85" s="147"/>
      <c r="E85" s="147"/>
      <c r="F85" s="147"/>
      <c r="G85" s="147"/>
      <c r="H85" s="147"/>
      <c r="I85" s="147"/>
      <c r="J85" s="147"/>
      <c r="K85" s="147"/>
      <c r="L85" s="147"/>
      <c r="M85" s="147"/>
      <c r="N85" s="147"/>
      <c r="O85" s="147"/>
      <c r="P85" s="147"/>
      <c r="Q85" s="147"/>
      <c r="R85" s="147"/>
      <c r="S85" s="147"/>
      <c r="T85" s="147"/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2"/>
      <c r="AF85" s="33"/>
      <c r="AG85" s="1"/>
      <c r="AH85" s="1"/>
      <c r="AI85" s="1"/>
      <c r="AJ85" s="1"/>
    </row>
    <row r="86" spans="3:36" ht="150.75" customHeight="1" x14ac:dyDescent="0.6">
      <c r="C86" s="146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2"/>
      <c r="AF86" s="33"/>
      <c r="AG86" s="1"/>
      <c r="AH86" s="1"/>
      <c r="AI86" s="1"/>
      <c r="AJ86" s="1"/>
    </row>
    <row r="87" spans="3:36" ht="150.75" customHeight="1" x14ac:dyDescent="0.6">
      <c r="C87" s="196"/>
      <c r="D87" s="158"/>
      <c r="E87" s="158"/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58"/>
      <c r="Z87" s="158"/>
      <c r="AA87" s="158"/>
      <c r="AB87" s="158"/>
      <c r="AC87" s="158"/>
      <c r="AD87" s="158"/>
      <c r="AE87" s="12"/>
      <c r="AF87" s="33"/>
      <c r="AG87" s="1"/>
      <c r="AH87" s="1"/>
      <c r="AI87" s="1"/>
      <c r="AJ87" s="1"/>
    </row>
    <row r="88" spans="3:36" ht="52.5" customHeight="1" x14ac:dyDescent="0.6">
      <c r="C88" s="148"/>
      <c r="D88" s="147"/>
      <c r="E88" s="147"/>
      <c r="F88" s="147"/>
      <c r="G88" s="147"/>
      <c r="H88" s="147"/>
      <c r="I88" s="147"/>
      <c r="J88" s="147"/>
      <c r="K88" s="147"/>
      <c r="L88" s="147"/>
      <c r="M88" s="147"/>
      <c r="N88" s="147"/>
      <c r="O88" s="147"/>
      <c r="P88" s="147"/>
      <c r="Q88" s="147"/>
      <c r="R88" s="147"/>
      <c r="S88" s="147"/>
      <c r="T88" s="147"/>
      <c r="U88" s="147"/>
      <c r="V88" s="147"/>
      <c r="W88" s="147"/>
      <c r="X88" s="147"/>
      <c r="Y88" s="147"/>
      <c r="Z88" s="147"/>
      <c r="AA88" s="147"/>
      <c r="AB88" s="147"/>
      <c r="AC88" s="147"/>
      <c r="AD88" s="147"/>
      <c r="AE88" s="12"/>
      <c r="AF88" s="36"/>
      <c r="AG88" s="1"/>
      <c r="AH88" s="1"/>
      <c r="AI88" s="1"/>
      <c r="AJ88" s="1"/>
    </row>
    <row r="89" spans="3:36" ht="60" customHeight="1" x14ac:dyDescent="0.6">
      <c r="C89" s="148"/>
      <c r="D89" s="147"/>
      <c r="E89" s="147"/>
      <c r="F89" s="147"/>
      <c r="G89" s="147"/>
      <c r="H89" s="147"/>
      <c r="I89" s="147"/>
      <c r="J89" s="147"/>
      <c r="K89" s="147"/>
      <c r="L89" s="147"/>
      <c r="M89" s="147"/>
      <c r="N89" s="147"/>
      <c r="O89" s="147"/>
      <c r="P89" s="147"/>
      <c r="Q89" s="147"/>
      <c r="R89" s="147"/>
      <c r="S89" s="147"/>
      <c r="T89" s="147"/>
      <c r="U89" s="147"/>
      <c r="V89" s="147"/>
      <c r="W89" s="147"/>
      <c r="X89" s="147"/>
      <c r="Y89" s="147"/>
      <c r="Z89" s="147"/>
      <c r="AA89" s="147"/>
      <c r="AB89" s="147"/>
      <c r="AC89" s="147"/>
      <c r="AD89" s="147"/>
      <c r="AE89" s="12"/>
      <c r="AF89" s="36"/>
      <c r="AG89" s="190"/>
      <c r="AH89" s="191"/>
      <c r="AI89" s="192"/>
      <c r="AJ89" s="192"/>
    </row>
    <row r="90" spans="3:36" ht="57.75" customHeight="1" x14ac:dyDescent="0.6">
      <c r="C90" s="146"/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2"/>
      <c r="AF90" s="33"/>
      <c r="AG90" s="1"/>
      <c r="AH90" s="1"/>
      <c r="AI90" s="1"/>
      <c r="AJ90" s="1"/>
    </row>
    <row r="91" spans="3:36" ht="80.25" customHeight="1" x14ac:dyDescent="0.6">
      <c r="C91" s="146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2"/>
      <c r="AF91" s="33"/>
      <c r="AG91" s="1"/>
      <c r="AH91" s="1"/>
      <c r="AI91" s="1"/>
      <c r="AJ91" s="1"/>
    </row>
    <row r="92" spans="3:36" ht="170.25" customHeight="1" x14ac:dyDescent="0.25">
      <c r="C92" s="189"/>
      <c r="D92" s="189"/>
      <c r="E92" s="189"/>
      <c r="F92" s="189"/>
      <c r="G92" s="189"/>
      <c r="H92" s="189"/>
      <c r="I92" s="189"/>
      <c r="J92" s="189"/>
      <c r="K92" s="189"/>
      <c r="L92" s="189"/>
      <c r="M92" s="189"/>
      <c r="N92" s="189"/>
      <c r="O92" s="189"/>
      <c r="P92" s="189"/>
      <c r="Q92" s="189"/>
      <c r="R92" s="189"/>
      <c r="S92" s="189"/>
      <c r="T92" s="189"/>
      <c r="U92" s="189"/>
      <c r="V92" s="189"/>
      <c r="W92" s="189"/>
      <c r="X92" s="189"/>
      <c r="Y92" s="189"/>
      <c r="Z92" s="189"/>
      <c r="AA92" s="189"/>
      <c r="AB92" s="189"/>
      <c r="AC92" s="189"/>
      <c r="AD92" s="189"/>
      <c r="AE92" s="12"/>
      <c r="AF92" s="33"/>
      <c r="AG92" s="1"/>
      <c r="AH92" s="1"/>
      <c r="AI92" s="1"/>
      <c r="AJ92" s="1"/>
    </row>
    <row r="93" spans="3:36" ht="77.25" customHeight="1" x14ac:dyDescent="0.5">
      <c r="C93" s="186"/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187"/>
      <c r="O93" s="187"/>
      <c r="P93" s="187"/>
      <c r="Q93" s="187"/>
      <c r="R93" s="187"/>
      <c r="S93" s="187"/>
      <c r="T93" s="187"/>
      <c r="U93" s="187"/>
      <c r="V93" s="187"/>
      <c r="W93" s="187"/>
      <c r="X93" s="187"/>
      <c r="Y93" s="187"/>
      <c r="Z93" s="187"/>
      <c r="AA93" s="187"/>
      <c r="AB93" s="187"/>
      <c r="AC93" s="187"/>
      <c r="AD93" s="187"/>
      <c r="AE93" s="12"/>
      <c r="AF93" s="33"/>
      <c r="AG93" s="20"/>
      <c r="AH93" s="1"/>
      <c r="AI93" s="1"/>
      <c r="AJ93" s="1"/>
    </row>
    <row r="94" spans="3:36" ht="101.25" customHeight="1" x14ac:dyDescent="0.5">
      <c r="C94" s="186"/>
      <c r="D94" s="187"/>
      <c r="E94" s="187"/>
      <c r="F94" s="187"/>
      <c r="G94" s="187"/>
      <c r="H94" s="187"/>
      <c r="I94" s="187"/>
      <c r="J94" s="187"/>
      <c r="K94" s="187"/>
      <c r="L94" s="187"/>
      <c r="M94" s="187"/>
      <c r="N94" s="187"/>
      <c r="O94" s="187"/>
      <c r="P94" s="187"/>
      <c r="Q94" s="187"/>
      <c r="R94" s="187"/>
      <c r="S94" s="187"/>
      <c r="T94" s="187"/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2"/>
      <c r="AF94" s="33"/>
      <c r="AG94" s="20"/>
      <c r="AH94" s="1"/>
      <c r="AI94" s="1"/>
      <c r="AJ94" s="1"/>
    </row>
    <row r="95" spans="3:36" ht="86.25" customHeight="1" x14ac:dyDescent="0.5">
      <c r="C95" s="186"/>
      <c r="D95" s="187"/>
      <c r="E95" s="187"/>
      <c r="F95" s="187"/>
      <c r="G95" s="187"/>
      <c r="H95" s="187"/>
      <c r="I95" s="187"/>
      <c r="J95" s="187"/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6"/>
      <c r="AF95" s="33"/>
      <c r="AG95" s="18"/>
      <c r="AH95" s="1"/>
      <c r="AI95" s="1"/>
      <c r="AJ95" s="1"/>
    </row>
    <row r="96" spans="3:36" ht="87.75" customHeight="1" x14ac:dyDescent="0.25">
      <c r="C96" s="186"/>
      <c r="D96" s="187"/>
      <c r="E96" s="187"/>
      <c r="F96" s="187"/>
      <c r="G96" s="187"/>
      <c r="H96" s="187"/>
      <c r="I96" s="187"/>
      <c r="J96" s="187"/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2"/>
      <c r="AF96" s="37"/>
      <c r="AG96" s="16"/>
      <c r="AH96" s="1"/>
      <c r="AI96" s="1"/>
      <c r="AJ96" s="1"/>
    </row>
    <row r="97" spans="3:36" ht="138.6" customHeight="1" x14ac:dyDescent="0.25">
      <c r="C97" s="186"/>
      <c r="D97" s="187"/>
      <c r="E97" s="187"/>
      <c r="F97" s="187"/>
      <c r="G97" s="187"/>
      <c r="H97" s="187"/>
      <c r="I97" s="187"/>
      <c r="J97" s="187"/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2"/>
      <c r="AF97" s="29"/>
      <c r="AG97" s="17"/>
      <c r="AH97" s="185"/>
      <c r="AI97" s="1"/>
      <c r="AJ97" s="1"/>
    </row>
    <row r="98" spans="3:36" ht="126.6" customHeight="1" x14ac:dyDescent="0.25">
      <c r="C98" s="180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88"/>
      <c r="O98" s="188"/>
      <c r="P98" s="188"/>
      <c r="Q98" s="188"/>
      <c r="R98" s="188"/>
      <c r="S98" s="188"/>
      <c r="T98" s="188"/>
      <c r="U98" s="188"/>
      <c r="V98" s="188"/>
      <c r="W98" s="188"/>
      <c r="X98" s="188"/>
      <c r="Y98" s="188"/>
      <c r="Z98" s="188"/>
      <c r="AA98" s="188"/>
      <c r="AB98" s="188"/>
      <c r="AC98" s="188"/>
      <c r="AD98" s="188"/>
      <c r="AE98" s="1"/>
      <c r="AF98" s="38"/>
      <c r="AG98" s="17"/>
      <c r="AH98" s="185"/>
      <c r="AI98" s="1"/>
      <c r="AJ98" s="1"/>
    </row>
    <row r="99" spans="3:36" ht="136.19999999999999" customHeight="1" x14ac:dyDescent="0.25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38"/>
      <c r="AG99" s="17"/>
      <c r="AH99" s="1"/>
      <c r="AI99" s="1"/>
      <c r="AJ99" s="1"/>
    </row>
    <row r="100" spans="3:36" x14ac:dyDescent="0.25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38"/>
      <c r="AG100" s="1"/>
      <c r="AH100" s="1"/>
      <c r="AI100" s="1"/>
      <c r="AJ100" s="1"/>
    </row>
    <row r="101" spans="3:36" x14ac:dyDescent="0.25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38"/>
      <c r="AG101" s="1"/>
      <c r="AH101" s="1"/>
      <c r="AI101" s="1"/>
      <c r="AJ101" s="1"/>
    </row>
    <row r="102" spans="3:36" x14ac:dyDescent="0.25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38"/>
      <c r="AG102" s="1"/>
      <c r="AH102" s="1"/>
      <c r="AI102" s="1"/>
      <c r="AJ102" s="1"/>
    </row>
    <row r="103" spans="3:36" x14ac:dyDescent="0.25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38"/>
      <c r="AG103" s="1"/>
      <c r="AH103" s="1"/>
      <c r="AI103" s="1"/>
      <c r="AJ103" s="1"/>
    </row>
    <row r="104" spans="3:36" x14ac:dyDescent="0.25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38"/>
      <c r="AG104" s="1"/>
      <c r="AH104" s="1"/>
      <c r="AI104" s="1"/>
      <c r="AJ104" s="1"/>
    </row>
    <row r="105" spans="3:36" x14ac:dyDescent="0.25">
      <c r="AG105" s="1"/>
      <c r="AH105" s="1"/>
      <c r="AI105" s="1"/>
      <c r="AJ105" s="1"/>
    </row>
    <row r="113" spans="32:32" ht="60.6" x14ac:dyDescent="1">
      <c r="AF113" s="40">
        <f>AF44+AF7+AF79</f>
        <v>594219.19999999995</v>
      </c>
    </row>
  </sheetData>
  <mergeCells count="88">
    <mergeCell ref="AG37:AH37"/>
    <mergeCell ref="C43:AD43"/>
    <mergeCell ref="Z40:AD40"/>
    <mergeCell ref="C49:AD49"/>
    <mergeCell ref="AA37:AD37"/>
    <mergeCell ref="AA38:AD38"/>
    <mergeCell ref="C45:AD45"/>
    <mergeCell ref="C46:AD46"/>
    <mergeCell ref="C86:AD86"/>
    <mergeCell ref="AG89:AJ89"/>
    <mergeCell ref="C41:AD41"/>
    <mergeCell ref="C42:AD42"/>
    <mergeCell ref="C61:AD61"/>
    <mergeCell ref="C60:AD60"/>
    <mergeCell ref="C68:AD68"/>
    <mergeCell ref="C85:AD85"/>
    <mergeCell ref="C48:AD48"/>
    <mergeCell ref="C87:AD87"/>
    <mergeCell ref="C80:AD80"/>
    <mergeCell ref="C82:AD82"/>
    <mergeCell ref="C47:AD47"/>
    <mergeCell ref="C70:AD70"/>
    <mergeCell ref="C62:AD62"/>
    <mergeCell ref="C51:AD51"/>
    <mergeCell ref="AH97:AH98"/>
    <mergeCell ref="C95:AD95"/>
    <mergeCell ref="C96:AD96"/>
    <mergeCell ref="C97:AD97"/>
    <mergeCell ref="C90:AD90"/>
    <mergeCell ref="C91:AD91"/>
    <mergeCell ref="C94:AD94"/>
    <mergeCell ref="C98:AD98"/>
    <mergeCell ref="C93:AD93"/>
    <mergeCell ref="C92:AD92"/>
    <mergeCell ref="Z35:AD35"/>
    <mergeCell ref="C83:AD83"/>
    <mergeCell ref="C79:AD79"/>
    <mergeCell ref="C81:AD81"/>
    <mergeCell ref="C74:AD74"/>
    <mergeCell ref="C69:AD69"/>
    <mergeCell ref="Z39:AD39"/>
    <mergeCell ref="C55:AD55"/>
    <mergeCell ref="C56:AD56"/>
    <mergeCell ref="C57:AD57"/>
    <mergeCell ref="C84:AD84"/>
    <mergeCell ref="C88:AD88"/>
    <mergeCell ref="C89:AD89"/>
    <mergeCell ref="AA36:AD36"/>
    <mergeCell ref="C31:AD31"/>
    <mergeCell ref="C33:AD33"/>
    <mergeCell ref="C73:AD73"/>
    <mergeCell ref="C44:AD44"/>
    <mergeCell ref="C72:AD72"/>
    <mergeCell ref="C59:AD59"/>
    <mergeCell ref="C52:AD52"/>
    <mergeCell ref="C58:AD58"/>
    <mergeCell ref="C53:AD53"/>
    <mergeCell ref="C50:AD50"/>
    <mergeCell ref="C54:AD54"/>
    <mergeCell ref="C34:AD34"/>
    <mergeCell ref="AG6:AH6"/>
    <mergeCell ref="C11:AD11"/>
    <mergeCell ref="C8:AD8"/>
    <mergeCell ref="C18:AD18"/>
    <mergeCell ref="C9:AD9"/>
    <mergeCell ref="C7:AD7"/>
    <mergeCell ref="Z12:AD12"/>
    <mergeCell ref="AA13:AD13"/>
    <mergeCell ref="AA14:AD14"/>
    <mergeCell ref="C10:AD10"/>
    <mergeCell ref="AA15:AD15"/>
    <mergeCell ref="AH33:AK33"/>
    <mergeCell ref="C23:AD23"/>
    <mergeCell ref="C24:AD24"/>
    <mergeCell ref="C26:AD26"/>
    <mergeCell ref="C25:AD25"/>
    <mergeCell ref="C28:AD28"/>
    <mergeCell ref="C5:AF5"/>
    <mergeCell ref="C21:AD21"/>
    <mergeCell ref="C29:AD29"/>
    <mergeCell ref="C32:AD32"/>
    <mergeCell ref="C27:AD27"/>
    <mergeCell ref="Z16:AD16"/>
    <mergeCell ref="C30:AD30"/>
    <mergeCell ref="C17:AD17"/>
    <mergeCell ref="C20:AD20"/>
    <mergeCell ref="C22:AD22"/>
    <mergeCell ref="C19:AD19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5" fitToHeight="3" orientation="landscape" r:id="rId1"/>
  <headerFooter alignWithMargins="0"/>
  <rowBreaks count="2" manualBreakCount="2">
    <brk id="21" min="2" max="31" man="1"/>
    <brk id="43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2011</vt:lpstr>
      <vt:lpstr>'Траснсферты 2011'!Область_печати</vt:lpstr>
    </vt:vector>
  </TitlesOfParts>
  <Company>MinFin 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Шишкина Татьяна Федоровна</cp:lastModifiedBy>
  <cp:lastPrinted>2014-04-17T06:53:26Z</cp:lastPrinted>
  <dcterms:created xsi:type="dcterms:W3CDTF">2005-09-14T12:04:44Z</dcterms:created>
  <dcterms:modified xsi:type="dcterms:W3CDTF">2014-05-12T13:41:19Z</dcterms:modified>
</cp:coreProperties>
</file>